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ENLJ\2025 ENLJ\SIR\ENLJ-SIR-399-25 Izvedba GD 2 sklopa - 1.CITY PARK, 2.NOVE FUŽINE\objava\"/>
    </mc:Choice>
  </mc:AlternateContent>
  <xr:revisionPtr revIDLastSave="0" documentId="13_ncr:1_{9B87884D-56F0-48A6-A1D4-E8C95445661E}" xr6:coauthVersionLast="47" xr6:coauthVersionMax="47" xr10:uidLastSave="{00000000-0000-0000-0000-000000000000}"/>
  <bookViews>
    <workbookView xWindow="-120" yWindow="-120" windowWidth="29040" windowHeight="17520" tabRatio="956" xr2:uid="{00000000-000D-0000-FFFF-FFFF00000000}"/>
  </bookViews>
  <sheets>
    <sheet name="Obrazec" sheetId="65" r:id="rId1"/>
    <sheet name="Rekapitulacija_VO_GD" sheetId="42" r:id="rId2"/>
    <sheet name="Vrocevod_T-800_DN250_GD (2)" sheetId="70" r:id="rId3"/>
    <sheet name="Vrocevod_T-800_DN200_GD (2)" sheetId="71" r:id="rId4"/>
    <sheet name="Vrocevod_T-805_DN200_GD (2)" sheetId="72" r:id="rId5"/>
    <sheet name="Priključek P-305_DN65_GD" sheetId="55" r:id="rId6"/>
    <sheet name="Priključek P-1150_DN65_GD" sheetId="57" r:id="rId7"/>
    <sheet name="JA 184" sheetId="58" r:id="rId8"/>
    <sheet name="JA 195" sheetId="59" r:id="rId9"/>
    <sheet name="Kineta 4 (JA195)" sheetId="73" r:id="rId10"/>
    <sheet name="Kineta 3 (JA195)" sheetId="74" r:id="rId11"/>
    <sheet name="Kineta 2 (JA195)" sheetId="75" r:id="rId12"/>
    <sheet name="Kineta 5 (Creatina)" sheetId="67" r:id="rId13"/>
    <sheet name="Kineta 4 (City park)" sheetId="69" r:id="rId14"/>
    <sheet name="Rekapitulacija_VO_GD (2)" sheetId="63" r:id="rId15"/>
    <sheet name="GD_P4864" sheetId="64" r:id="rId16"/>
  </sheets>
  <externalReferences>
    <externalReference r:id="rId17"/>
    <externalReference r:id="rId18"/>
    <externalReference r:id="rId19"/>
    <externalReference r:id="rId20"/>
    <externalReference r:id="rId21"/>
  </externalReferences>
  <definedNames>
    <definedName name="_A65636">#REF!</definedName>
    <definedName name="_C99392">#REF!</definedName>
    <definedName name="_xlnm._FilterDatabase" localSheetId="15" hidden="1">GD_P4864!$A$7:$F$7</definedName>
    <definedName name="_xlnm._FilterDatabase" localSheetId="6" hidden="1">'Priključek P-1150_DN65_GD'!$A$6:$F$6</definedName>
    <definedName name="_xlnm._FilterDatabase" localSheetId="5" hidden="1">'Priključek P-305_DN65_GD'!$A$6:$F$6</definedName>
    <definedName name="_xlnm._FilterDatabase" localSheetId="3" hidden="1">'Vrocevod_T-800_DN200_GD (2)'!$A$6:$F$6</definedName>
    <definedName name="_xlnm._FilterDatabase" localSheetId="2" hidden="1">'Vrocevod_T-800_DN250_GD (2)'!$A$6:$F$6</definedName>
    <definedName name="_xlnm._FilterDatabase" localSheetId="4" hidden="1">'Vrocevod_T-805_DN200_GD (2)'!$A$6:$F$6</definedName>
    <definedName name="_Toc289939629">#REF!</definedName>
    <definedName name="DobMont">[1]OSNOVA!$B$16</definedName>
    <definedName name="FaktStro">[2]osnova!$B$14</definedName>
    <definedName name="investicija" localSheetId="15">#REF!</definedName>
    <definedName name="investicija" localSheetId="7">[3]Rekapitulacija_SD!#REF!</definedName>
    <definedName name="investicija" localSheetId="8">[3]Rekapitulacija_SD!#REF!</definedName>
    <definedName name="investicija" localSheetId="0">#REF!</definedName>
    <definedName name="investicija" localSheetId="1">Rekapitulacija_VO_GD!#REF!</definedName>
    <definedName name="investicija" localSheetId="14">'Rekapitulacija_VO_GD (2)'!#REF!</definedName>
    <definedName name="investicija">#REF!</definedName>
    <definedName name="investicija_1">#REF!</definedName>
    <definedName name="JEKLO_SD" localSheetId="0">#REF!</definedName>
    <definedName name="JEKLO_SD">#REF!</definedName>
    <definedName name="_xlnm.Print_Area" localSheetId="15">GD_P4864!$A$1:$F$267</definedName>
    <definedName name="_xlnm.Print_Area" localSheetId="7">'JA 184'!$A$1:$F$286</definedName>
    <definedName name="_xlnm.Print_Area" localSheetId="8">'JA 195'!$A$1:$F$216</definedName>
    <definedName name="_xlnm.Print_Area" localSheetId="10">'Kineta 3 (JA195)'!$A$1:$F$34</definedName>
    <definedName name="_xlnm.Print_Area" localSheetId="13">'Kineta 4 (City park)'!$A$1:$F$106</definedName>
    <definedName name="_xlnm.Print_Area" localSheetId="9">'Kineta 4 (JA195)'!$A$1:$F$33</definedName>
    <definedName name="_xlnm.Print_Area" localSheetId="12">'Kineta 5 (Creatina)'!$A$1:$F$106</definedName>
    <definedName name="_xlnm.Print_Area" localSheetId="0">Obrazec!$A$1:$F$12</definedName>
    <definedName name="_xlnm.Print_Area" localSheetId="6">'Priključek P-1150_DN65_GD'!$A$1:$F$155</definedName>
    <definedName name="_xlnm.Print_Area" localSheetId="5">'Priključek P-305_DN65_GD'!$A$1:$F$208</definedName>
    <definedName name="_xlnm.Print_Area" localSheetId="1">Rekapitulacija_VO_GD!$A$1:$G$38</definedName>
    <definedName name="_xlnm.Print_Area" localSheetId="14">'Rekapitulacija_VO_GD (2)'!$A$1:$G$16</definedName>
    <definedName name="_xlnm.Print_Area" localSheetId="3">'Vrocevod_T-800_DN200_GD (2)'!$A$1:$F$304</definedName>
    <definedName name="_xlnm.Print_Area" localSheetId="2">'Vrocevod_T-800_DN250_GD (2)'!$A$1:$F$242</definedName>
    <definedName name="_xlnm.Print_Area" localSheetId="4">'Vrocevod_T-805_DN200_GD (2)'!$A$1:$F$254</definedName>
    <definedName name="REK_gr_dela">'[4]8. 110 kV DV'!$F$111</definedName>
    <definedName name="REK_jekl_dela">'[4]8. 110 kV DV'!$F$127</definedName>
    <definedName name="REK_jekl_mont">'[4]8. 110 kV DV'!$F$151</definedName>
    <definedName name="_xlnm.Print_Titles" localSheetId="15">GD_P4864!$6:$6</definedName>
    <definedName name="_xlnm.Print_Titles" localSheetId="7">'JA 184'!$5:$5</definedName>
    <definedName name="_xlnm.Print_Titles" localSheetId="8">'JA 195'!$5:$5</definedName>
    <definedName name="_xlnm.Print_Titles" localSheetId="10">'Kineta 3 (JA195)'!$5:$5</definedName>
    <definedName name="_xlnm.Print_Titles" localSheetId="13">'Kineta 4 (City park)'!$5:$5</definedName>
    <definedName name="_xlnm.Print_Titles" localSheetId="9">'Kineta 4 (JA195)'!$5:$5</definedName>
    <definedName name="_xlnm.Print_Titles" localSheetId="12">'Kineta 5 (Creatina)'!$5:$5</definedName>
    <definedName name="_xlnm.Print_Titles" localSheetId="6">'Priključek P-1150_DN65_GD'!$5:$5</definedName>
    <definedName name="_xlnm.Print_Titles" localSheetId="5">'Priključek P-305_DN65_GD'!$5:$5</definedName>
    <definedName name="_xlnm.Print_Titles" localSheetId="3">'Vrocevod_T-800_DN200_GD (2)'!$5:$5</definedName>
    <definedName name="_xlnm.Print_Titles" localSheetId="2">'Vrocevod_T-800_DN250_GD (2)'!$5:$5</definedName>
    <definedName name="_xlnm.Print_Titles" localSheetId="4">'Vrocevod_T-805_DN200_GD (2)'!$5:$5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82" i="67" l="1"/>
  <c r="F23" i="67"/>
  <c r="F82" i="69"/>
  <c r="F23" i="69"/>
  <c r="A187" i="70"/>
  <c r="A65" i="71"/>
  <c r="A72" i="72"/>
  <c r="A229" i="64"/>
  <c r="F27" i="75"/>
  <c r="F23" i="75"/>
  <c r="F19" i="75"/>
  <c r="F15" i="75"/>
  <c r="F11" i="75"/>
  <c r="F32" i="74"/>
  <c r="F27" i="74"/>
  <c r="F22" i="74"/>
  <c r="F17" i="74"/>
  <c r="F12" i="74"/>
  <c r="F31" i="73"/>
  <c r="F26" i="73"/>
  <c r="F21" i="73"/>
  <c r="F16" i="73"/>
  <c r="F11" i="73"/>
  <c r="F33" i="73" s="1"/>
  <c r="G33" i="42" s="1"/>
  <c r="F34" i="74" l="1"/>
  <c r="G34" i="42" s="1"/>
  <c r="F29" i="75"/>
  <c r="G35" i="42" s="1"/>
  <c r="B18" i="42"/>
  <c r="B17" i="42"/>
  <c r="B16" i="42"/>
  <c r="F243" i="72" l="1"/>
  <c r="F238" i="72"/>
  <c r="F232" i="72"/>
  <c r="F227" i="72"/>
  <c r="F222" i="72"/>
  <c r="F217" i="72"/>
  <c r="F212" i="72"/>
  <c r="F207" i="72"/>
  <c r="F202" i="72"/>
  <c r="F197" i="72"/>
  <c r="F192" i="72"/>
  <c r="F187" i="72"/>
  <c r="F182" i="72"/>
  <c r="F177" i="72"/>
  <c r="F172" i="72"/>
  <c r="F171" i="72"/>
  <c r="F166" i="72"/>
  <c r="F161" i="72"/>
  <c r="F156" i="72"/>
  <c r="F151" i="72"/>
  <c r="F146" i="72"/>
  <c r="F141" i="72"/>
  <c r="F136" i="72"/>
  <c r="F131" i="72"/>
  <c r="F126" i="72"/>
  <c r="F121" i="72"/>
  <c r="F116" i="72"/>
  <c r="F115" i="72"/>
  <c r="F110" i="72"/>
  <c r="F105" i="72"/>
  <c r="F100" i="72"/>
  <c r="F95" i="72"/>
  <c r="F90" i="72"/>
  <c r="F89" i="72"/>
  <c r="F83" i="72"/>
  <c r="F78" i="72"/>
  <c r="F74" i="72"/>
  <c r="F69" i="72"/>
  <c r="F63" i="72"/>
  <c r="F58" i="72"/>
  <c r="F53" i="72"/>
  <c r="F48" i="72"/>
  <c r="F43" i="72"/>
  <c r="F37" i="72"/>
  <c r="F31" i="72"/>
  <c r="F26" i="72"/>
  <c r="F20" i="72"/>
  <c r="F15" i="72"/>
  <c r="A13" i="72"/>
  <c r="F292" i="71"/>
  <c r="F287" i="71"/>
  <c r="F281" i="71"/>
  <c r="F276" i="71"/>
  <c r="F270" i="71"/>
  <c r="F265" i="71"/>
  <c r="F260" i="71"/>
  <c r="F255" i="71"/>
  <c r="F250" i="71"/>
  <c r="F245" i="71"/>
  <c r="F240" i="71"/>
  <c r="F235" i="71"/>
  <c r="F230" i="71"/>
  <c r="F229" i="71"/>
  <c r="F224" i="71"/>
  <c r="F219" i="71"/>
  <c r="F214" i="71"/>
  <c r="F209" i="71"/>
  <c r="F204" i="71"/>
  <c r="F199" i="71"/>
  <c r="F194" i="71"/>
  <c r="F189" i="71"/>
  <c r="F184" i="71"/>
  <c r="F179" i="71"/>
  <c r="F174" i="71"/>
  <c r="F169" i="71"/>
  <c r="F164" i="71"/>
  <c r="F159" i="71"/>
  <c r="F158" i="71"/>
  <c r="F153" i="71"/>
  <c r="F148" i="71"/>
  <c r="F143" i="71"/>
  <c r="F138" i="71"/>
  <c r="F133" i="71"/>
  <c r="F128" i="71"/>
  <c r="F127" i="71"/>
  <c r="F121" i="71"/>
  <c r="F120" i="71"/>
  <c r="F114" i="71"/>
  <c r="F113" i="71"/>
  <c r="F108" i="71"/>
  <c r="F103" i="71"/>
  <c r="F98" i="71"/>
  <c r="F93" i="71"/>
  <c r="F88" i="71"/>
  <c r="F83" i="71"/>
  <c r="F78" i="71"/>
  <c r="F77" i="71"/>
  <c r="F76" i="71"/>
  <c r="F71" i="71"/>
  <c r="F67" i="71"/>
  <c r="F62" i="71"/>
  <c r="F57" i="71"/>
  <c r="F52" i="71"/>
  <c r="F47" i="71"/>
  <c r="F42" i="71"/>
  <c r="F37" i="71"/>
  <c r="F32" i="71"/>
  <c r="F27" i="71"/>
  <c r="F21" i="71"/>
  <c r="F15" i="71"/>
  <c r="A13" i="71"/>
  <c r="A18" i="71" s="1"/>
  <c r="F230" i="70"/>
  <c r="F225" i="70"/>
  <c r="F219" i="70"/>
  <c r="F214" i="70"/>
  <c r="F209" i="70"/>
  <c r="F204" i="70"/>
  <c r="F199" i="70"/>
  <c r="F194" i="70"/>
  <c r="F189" i="70"/>
  <c r="F184" i="70"/>
  <c r="F179" i="70"/>
  <c r="F174" i="70"/>
  <c r="F169" i="70"/>
  <c r="F164" i="70"/>
  <c r="F159" i="70"/>
  <c r="F158" i="70"/>
  <c r="F153" i="70"/>
  <c r="F148" i="70"/>
  <c r="F143" i="70"/>
  <c r="F138" i="70"/>
  <c r="F133" i="70"/>
  <c r="F128" i="70"/>
  <c r="F123" i="70"/>
  <c r="F118" i="70"/>
  <c r="F113" i="70"/>
  <c r="F108" i="70"/>
  <c r="F103" i="70"/>
  <c r="F98" i="70"/>
  <c r="F93" i="70"/>
  <c r="F92" i="70"/>
  <c r="F87" i="70"/>
  <c r="F82" i="70"/>
  <c r="F77" i="70"/>
  <c r="F72" i="70"/>
  <c r="F67" i="70"/>
  <c r="F66" i="70"/>
  <c r="F60" i="70"/>
  <c r="F55" i="70"/>
  <c r="F50" i="70"/>
  <c r="F45" i="70"/>
  <c r="F40" i="70"/>
  <c r="F35" i="70"/>
  <c r="F30" i="70"/>
  <c r="F25" i="70"/>
  <c r="F20" i="70"/>
  <c r="F15" i="70"/>
  <c r="A13" i="70"/>
  <c r="F235" i="70" l="1"/>
  <c r="A18" i="70"/>
  <c r="A23" i="70" s="1"/>
  <c r="A28" i="70" s="1"/>
  <c r="F297" i="71"/>
  <c r="F239" i="70"/>
  <c r="A24" i="71"/>
  <c r="A30" i="71" s="1"/>
  <c r="F301" i="71"/>
  <c r="A18" i="72"/>
  <c r="A23" i="72" s="1"/>
  <c r="A29" i="72" s="1"/>
  <c r="F248" i="72"/>
  <c r="F252" i="72"/>
  <c r="F254" i="72" l="1"/>
  <c r="G18" i="42" s="1"/>
  <c r="F303" i="71"/>
  <c r="G17" i="42" s="1"/>
  <c r="F241" i="70"/>
  <c r="G16" i="42" s="1"/>
  <c r="A35" i="71"/>
  <c r="A40" i="71"/>
  <c r="A45" i="71" s="1"/>
  <c r="A34" i="72"/>
  <c r="A40" i="72" s="1"/>
  <c r="A33" i="70"/>
  <c r="A46" i="72" l="1"/>
  <c r="A51" i="72"/>
  <c r="A38" i="70"/>
  <c r="A50" i="71"/>
  <c r="A55" i="71" s="1"/>
  <c r="A56" i="72" l="1"/>
  <c r="A60" i="71"/>
  <c r="A43" i="70"/>
  <c r="A48" i="70" s="1"/>
  <c r="A53" i="70" l="1"/>
  <c r="A58" i="70" s="1"/>
  <c r="A69" i="71"/>
  <c r="A61" i="72"/>
  <c r="A67" i="72" l="1"/>
  <c r="A63" i="70"/>
  <c r="A70" i="70"/>
  <c r="A75" i="70" s="1"/>
  <c r="A74" i="71"/>
  <c r="A81" i="71" l="1"/>
  <c r="A86" i="71" s="1"/>
  <c r="A76" i="72"/>
  <c r="A81" i="72" s="1"/>
  <c r="A86" i="72" s="1"/>
  <c r="A93" i="72" s="1"/>
  <c r="A98" i="72" s="1"/>
  <c r="A103" i="72" s="1"/>
  <c r="A108" i="72" s="1"/>
  <c r="A80" i="70"/>
  <c r="A85" i="70" s="1"/>
  <c r="A90" i="70" s="1"/>
  <c r="A96" i="70" s="1"/>
  <c r="A101" i="70" s="1"/>
  <c r="A106" i="70" s="1"/>
  <c r="A91" i="71" l="1"/>
  <c r="A96" i="71" s="1"/>
  <c r="A101" i="71"/>
  <c r="A106" i="71" s="1"/>
  <c r="A111" i="70"/>
  <c r="A116" i="70" s="1"/>
  <c r="A121" i="70" s="1"/>
  <c r="A126" i="70" s="1"/>
  <c r="A131" i="70" s="1"/>
  <c r="A136" i="70" s="1"/>
  <c r="A141" i="70" s="1"/>
  <c r="A146" i="70" s="1"/>
  <c r="A151" i="70" s="1"/>
  <c r="A156" i="70" s="1"/>
  <c r="A162" i="70" s="1"/>
  <c r="A167" i="70" s="1"/>
  <c r="A172" i="70" s="1"/>
  <c r="A177" i="70" s="1"/>
  <c r="A182" i="70" s="1"/>
  <c r="A113" i="72"/>
  <c r="A119" i="72" s="1"/>
  <c r="A124" i="72" s="1"/>
  <c r="A129" i="72" s="1"/>
  <c r="A134" i="72" s="1"/>
  <c r="A139" i="72" s="1"/>
  <c r="A144" i="72" s="1"/>
  <c r="A149" i="72" s="1"/>
  <c r="A154" i="72" s="1"/>
  <c r="A159" i="72" s="1"/>
  <c r="A164" i="72" s="1"/>
  <c r="A169" i="72" s="1"/>
  <c r="A175" i="72" s="1"/>
  <c r="A180" i="72" s="1"/>
  <c r="A185" i="72" s="1"/>
  <c r="A190" i="72" s="1"/>
  <c r="A195" i="72" s="1"/>
  <c r="A200" i="72" s="1"/>
  <c r="A205" i="72" s="1"/>
  <c r="A210" i="72" s="1"/>
  <c r="A215" i="72" s="1"/>
  <c r="A220" i="72" s="1"/>
  <c r="A225" i="72" s="1"/>
  <c r="A230" i="72" l="1"/>
  <c r="A235" i="72" s="1"/>
  <c r="A241" i="72" s="1"/>
  <c r="A246" i="72" s="1"/>
  <c r="A251" i="72" s="1"/>
  <c r="A111" i="71"/>
  <c r="A117" i="71" s="1"/>
  <c r="A124" i="71" s="1"/>
  <c r="A131" i="71" s="1"/>
  <c r="A136" i="71" s="1"/>
  <c r="A141" i="71" s="1"/>
  <c r="A192" i="70"/>
  <c r="A197" i="70" s="1"/>
  <c r="A202" i="70" s="1"/>
  <c r="A207" i="70" s="1"/>
  <c r="A212" i="70" s="1"/>
  <c r="A217" i="70" s="1"/>
  <c r="A222" i="70" s="1"/>
  <c r="A228" i="70" s="1"/>
  <c r="A233" i="70" s="1"/>
  <c r="A146" i="71" l="1"/>
  <c r="A151" i="71" s="1"/>
  <c r="A156" i="71" s="1"/>
  <c r="A238" i="70"/>
  <c r="F92" i="69"/>
  <c r="F87" i="69"/>
  <c r="F74" i="69"/>
  <c r="F66" i="69"/>
  <c r="F61" i="69"/>
  <c r="F56" i="69"/>
  <c r="F51" i="69"/>
  <c r="F46" i="69"/>
  <c r="F41" i="69"/>
  <c r="F36" i="69"/>
  <c r="F31" i="69"/>
  <c r="F18" i="69"/>
  <c r="A16" i="69"/>
  <c r="F92" i="67"/>
  <c r="F87" i="67"/>
  <c r="F74" i="67"/>
  <c r="F66" i="67"/>
  <c r="F61" i="67"/>
  <c r="F56" i="67"/>
  <c r="F51" i="67"/>
  <c r="F46" i="67"/>
  <c r="F41" i="67"/>
  <c r="F36" i="67"/>
  <c r="F31" i="67"/>
  <c r="F18" i="67"/>
  <c r="A16" i="67"/>
  <c r="F97" i="67" l="1"/>
  <c r="F97" i="69"/>
  <c r="A162" i="71"/>
  <c r="A167" i="71" s="1"/>
  <c r="A172" i="71" s="1"/>
  <c r="A177" i="71" s="1"/>
  <c r="A182" i="71" s="1"/>
  <c r="A187" i="71" s="1"/>
  <c r="A192" i="71" s="1"/>
  <c r="A197" i="71" s="1"/>
  <c r="A202" i="71" s="1"/>
  <c r="A207" i="71" s="1"/>
  <c r="A212" i="71" s="1"/>
  <c r="A217" i="71" s="1"/>
  <c r="A222" i="71" s="1"/>
  <c r="A227" i="71" s="1"/>
  <c r="A233" i="71" s="1"/>
  <c r="A238" i="71" s="1"/>
  <c r="A243" i="71" s="1"/>
  <c r="A248" i="71" s="1"/>
  <c r="A253" i="71" s="1"/>
  <c r="A258" i="71" s="1"/>
  <c r="A263" i="71" s="1"/>
  <c r="A268" i="71" s="1"/>
  <c r="A273" i="71" s="1"/>
  <c r="A279" i="71" s="1"/>
  <c r="A284" i="71" s="1"/>
  <c r="A290" i="71" s="1"/>
  <c r="A295" i="71" s="1"/>
  <c r="A300" i="71" s="1"/>
  <c r="F102" i="69"/>
  <c r="F102" i="67"/>
  <c r="A21" i="69"/>
  <c r="A29" i="69"/>
  <c r="A21" i="67"/>
  <c r="F104" i="67" l="1"/>
  <c r="G36" i="42" s="1"/>
  <c r="F104" i="69"/>
  <c r="G37" i="42" s="1"/>
  <c r="A34" i="69"/>
  <c r="A29" i="67"/>
  <c r="A39" i="69" l="1"/>
  <c r="A34" i="67"/>
  <c r="A39" i="67" l="1"/>
  <c r="A44" i="67"/>
  <c r="A44" i="69"/>
  <c r="A49" i="69"/>
  <c r="A54" i="69" l="1"/>
  <c r="A49" i="67"/>
  <c r="A54" i="67" s="1"/>
  <c r="A59" i="69"/>
  <c r="A59" i="67" l="1"/>
  <c r="A64" i="67" s="1"/>
  <c r="A72" i="67" s="1"/>
  <c r="A80" i="67" s="1"/>
  <c r="A85" i="67" s="1"/>
  <c r="A90" i="67" s="1"/>
  <c r="A95" i="67" s="1"/>
  <c r="A100" i="67" s="1"/>
  <c r="A64" i="69"/>
  <c r="A72" i="69" s="1"/>
  <c r="A80" i="69" s="1"/>
  <c r="A85" i="69" s="1"/>
  <c r="A90" i="69" s="1"/>
  <c r="A95" i="69" s="1"/>
  <c r="A100" i="69" s="1"/>
  <c r="F251" i="64" l="1"/>
  <c r="F246" i="64"/>
  <c r="F241" i="64"/>
  <c r="F236" i="64"/>
  <c r="F231" i="64"/>
  <c r="F226" i="64"/>
  <c r="F212" i="64"/>
  <c r="F207" i="64"/>
  <c r="F202" i="64"/>
  <c r="F197" i="64"/>
  <c r="F192" i="64"/>
  <c r="F187" i="64"/>
  <c r="F182" i="64"/>
  <c r="F176" i="64"/>
  <c r="F171" i="64"/>
  <c r="F166" i="64"/>
  <c r="F161" i="64"/>
  <c r="F156" i="64"/>
  <c r="F151" i="64"/>
  <c r="F146" i="64"/>
  <c r="F145" i="64"/>
  <c r="F140" i="64"/>
  <c r="F135" i="64"/>
  <c r="F130" i="64"/>
  <c r="F125" i="64"/>
  <c r="F120" i="64"/>
  <c r="F115" i="64"/>
  <c r="F110" i="64"/>
  <c r="F105" i="64"/>
  <c r="F104" i="64"/>
  <c r="F98" i="64"/>
  <c r="F92" i="64"/>
  <c r="F91" i="64"/>
  <c r="F85" i="64"/>
  <c r="F80" i="64"/>
  <c r="F75" i="64"/>
  <c r="F70" i="64"/>
  <c r="F65" i="64"/>
  <c r="F60" i="64"/>
  <c r="F55" i="64"/>
  <c r="F50" i="64"/>
  <c r="F45" i="64"/>
  <c r="F40" i="64"/>
  <c r="F35" i="64"/>
  <c r="F30" i="64"/>
  <c r="F25" i="64"/>
  <c r="F20" i="64"/>
  <c r="F15" i="64"/>
  <c r="A13" i="64"/>
  <c r="F256" i="64" l="1"/>
  <c r="F261" i="64"/>
  <c r="A18" i="64"/>
  <c r="F265" i="64"/>
  <c r="F267" i="64" l="1"/>
  <c r="G14" i="63" s="1"/>
  <c r="G16" i="63" s="1"/>
  <c r="G7" i="63" s="1"/>
  <c r="F5" i="65" s="1"/>
  <c r="A23" i="64"/>
  <c r="A28" i="64" l="1"/>
  <c r="A33" i="64" l="1"/>
  <c r="A38" i="64"/>
  <c r="A43" i="64" l="1"/>
  <c r="A48" i="64"/>
  <c r="A53" i="64" l="1"/>
  <c r="A58" i="64" l="1"/>
  <c r="A63" i="64"/>
  <c r="A68" i="64" l="1"/>
  <c r="A73" i="64" s="1"/>
  <c r="A78" i="64" s="1"/>
  <c r="A83" i="64" s="1"/>
  <c r="A88" i="64" s="1"/>
  <c r="A95" i="64" s="1"/>
  <c r="A101" i="64" s="1"/>
  <c r="A108" i="64" s="1"/>
  <c r="A113" i="64" l="1"/>
  <c r="A118" i="64" s="1"/>
  <c r="A123" i="64" s="1"/>
  <c r="A128" i="64" s="1"/>
  <c r="A133" i="64" s="1"/>
  <c r="A138" i="64" s="1"/>
  <c r="A143" i="64" s="1"/>
  <c r="A149" i="64" s="1"/>
  <c r="A154" i="64" s="1"/>
  <c r="A159" i="64" s="1"/>
  <c r="A164" i="64"/>
  <c r="A169" i="64" s="1"/>
  <c r="A174" i="64" s="1"/>
  <c r="A179" i="64" s="1"/>
  <c r="A185" i="64" s="1"/>
  <c r="A190" i="64" s="1"/>
  <c r="A195" i="64" s="1"/>
  <c r="A200" i="64" s="1"/>
  <c r="A205" i="64" s="1"/>
  <c r="A210" i="64" s="1"/>
  <c r="A215" i="64" l="1"/>
  <c r="A234" i="64" l="1"/>
  <c r="A239" i="64" s="1"/>
  <c r="A244" i="64" s="1"/>
  <c r="A249" i="64" s="1"/>
  <c r="A254" i="64" s="1"/>
  <c r="A259" i="64" s="1"/>
  <c r="A264" i="64" s="1"/>
  <c r="B25" i="42" l="1"/>
  <c r="F14" i="59"/>
  <c r="A17" i="59"/>
  <c r="F19" i="59"/>
  <c r="A22" i="59"/>
  <c r="A27" i="59" s="1"/>
  <c r="A32" i="59" s="1"/>
  <c r="A37" i="59" s="1"/>
  <c r="A42" i="59" s="1"/>
  <c r="A47" i="59" s="1"/>
  <c r="A52" i="59" s="1"/>
  <c r="A57" i="59" s="1"/>
  <c r="A62" i="59" s="1"/>
  <c r="A67" i="59" s="1"/>
  <c r="A72" i="59" s="1"/>
  <c r="A77" i="59" s="1"/>
  <c r="A82" i="59" s="1"/>
  <c r="A87" i="59" s="1"/>
  <c r="A92" i="59" s="1"/>
  <c r="A97" i="59" s="1"/>
  <c r="A102" i="59" s="1"/>
  <c r="A107" i="59" s="1"/>
  <c r="A112" i="59" s="1"/>
  <c r="A117" i="59" s="1"/>
  <c r="A122" i="59" s="1"/>
  <c r="A127" i="59" s="1"/>
  <c r="A132" i="59" s="1"/>
  <c r="A137" i="59" s="1"/>
  <c r="A142" i="59" s="1"/>
  <c r="A147" i="59" s="1"/>
  <c r="A152" i="59" s="1"/>
  <c r="A157" i="59" s="1"/>
  <c r="A162" i="59" s="1"/>
  <c r="A167" i="59" s="1"/>
  <c r="A172" i="59" s="1"/>
  <c r="A177" i="59" s="1"/>
  <c r="A182" i="59" s="1"/>
  <c r="A187" i="59" s="1"/>
  <c r="A192" i="59" s="1"/>
  <c r="A197" i="59" s="1"/>
  <c r="A202" i="59" s="1"/>
  <c r="A207" i="59" s="1"/>
  <c r="A212" i="59" s="1"/>
  <c r="F24" i="59"/>
  <c r="F29" i="59"/>
  <c r="F34" i="59"/>
  <c r="F39" i="59"/>
  <c r="F44" i="59"/>
  <c r="F49" i="59"/>
  <c r="F54" i="59"/>
  <c r="F59" i="59"/>
  <c r="F64" i="59"/>
  <c r="F69" i="59"/>
  <c r="F74" i="59"/>
  <c r="F79" i="59"/>
  <c r="F84" i="59"/>
  <c r="F89" i="59"/>
  <c r="F94" i="59"/>
  <c r="F99" i="59"/>
  <c r="F104" i="59"/>
  <c r="F109" i="59"/>
  <c r="F114" i="59"/>
  <c r="F119" i="59"/>
  <c r="F124" i="59"/>
  <c r="F129" i="59"/>
  <c r="F134" i="59"/>
  <c r="F139" i="59"/>
  <c r="F144" i="59"/>
  <c r="F149" i="59"/>
  <c r="F154" i="59"/>
  <c r="F159" i="59"/>
  <c r="F164" i="59"/>
  <c r="F169" i="59"/>
  <c r="F174" i="59"/>
  <c r="F179" i="59"/>
  <c r="F184" i="59"/>
  <c r="F189" i="59"/>
  <c r="F194" i="59"/>
  <c r="F199" i="59"/>
  <c r="F204" i="59"/>
  <c r="F209" i="59"/>
  <c r="F214" i="59"/>
  <c r="F14" i="58"/>
  <c r="A17" i="58"/>
  <c r="A22" i="58" s="1"/>
  <c r="A27" i="58" s="1"/>
  <c r="A32" i="58" s="1"/>
  <c r="A37" i="58" s="1"/>
  <c r="A42" i="58" s="1"/>
  <c r="A47" i="58" s="1"/>
  <c r="A52" i="58" s="1"/>
  <c r="A57" i="58" s="1"/>
  <c r="A62" i="58" s="1"/>
  <c r="A67" i="58" s="1"/>
  <c r="A72" i="58" s="1"/>
  <c r="A77" i="58" s="1"/>
  <c r="A82" i="58" s="1"/>
  <c r="A87" i="58" s="1"/>
  <c r="A92" i="58" s="1"/>
  <c r="A97" i="58" s="1"/>
  <c r="A102" i="58" s="1"/>
  <c r="A107" i="58" s="1"/>
  <c r="A112" i="58" s="1"/>
  <c r="A117" i="58" s="1"/>
  <c r="A122" i="58" s="1"/>
  <c r="A127" i="58" s="1"/>
  <c r="A132" i="58" s="1"/>
  <c r="A137" i="58" s="1"/>
  <c r="A142" i="58" s="1"/>
  <c r="A147" i="58" s="1"/>
  <c r="A152" i="58" s="1"/>
  <c r="A157" i="58" s="1"/>
  <c r="A162" i="58" s="1"/>
  <c r="A167" i="58" s="1"/>
  <c r="A172" i="58" s="1"/>
  <c r="A177" i="58" s="1"/>
  <c r="A182" i="58" s="1"/>
  <c r="A187" i="58" s="1"/>
  <c r="A192" i="58" s="1"/>
  <c r="A197" i="58" s="1"/>
  <c r="A202" i="58" s="1"/>
  <c r="A207" i="58" s="1"/>
  <c r="A212" i="58" s="1"/>
  <c r="A217" i="58" s="1"/>
  <c r="A222" i="58" s="1"/>
  <c r="A227" i="58" s="1"/>
  <c r="A232" i="58" s="1"/>
  <c r="A237" i="58" s="1"/>
  <c r="A242" i="58" s="1"/>
  <c r="A247" i="58" s="1"/>
  <c r="A252" i="58" s="1"/>
  <c r="A257" i="58" s="1"/>
  <c r="A262" i="58" s="1"/>
  <c r="A267" i="58" s="1"/>
  <c r="A272" i="58" s="1"/>
  <c r="A277" i="58" s="1"/>
  <c r="A282" i="58" s="1"/>
  <c r="F19" i="58"/>
  <c r="F24" i="58"/>
  <c r="F29" i="58"/>
  <c r="F34" i="58"/>
  <c r="F39" i="58"/>
  <c r="F44" i="58"/>
  <c r="F49" i="58"/>
  <c r="F54" i="58"/>
  <c r="F59" i="58"/>
  <c r="F64" i="58"/>
  <c r="F69" i="58"/>
  <c r="F74" i="58"/>
  <c r="F79" i="58"/>
  <c r="F84" i="58"/>
  <c r="F89" i="58"/>
  <c r="F94" i="58"/>
  <c r="F99" i="58"/>
  <c r="F104" i="58"/>
  <c r="F109" i="58"/>
  <c r="F114" i="58"/>
  <c r="F119" i="58"/>
  <c r="F124" i="58"/>
  <c r="F129" i="58"/>
  <c r="F134" i="58"/>
  <c r="F139" i="58"/>
  <c r="F144" i="58"/>
  <c r="F149" i="58"/>
  <c r="F154" i="58"/>
  <c r="F159" i="58"/>
  <c r="F164" i="58"/>
  <c r="F169" i="58"/>
  <c r="F174" i="58"/>
  <c r="F179" i="58"/>
  <c r="F184" i="58"/>
  <c r="F189" i="58"/>
  <c r="F194" i="58"/>
  <c r="F199" i="58"/>
  <c r="F204" i="58"/>
  <c r="F209" i="58"/>
  <c r="F214" i="58"/>
  <c r="F219" i="58"/>
  <c r="F224" i="58"/>
  <c r="F229" i="58"/>
  <c r="F234" i="58"/>
  <c r="F239" i="58"/>
  <c r="F244" i="58"/>
  <c r="F249" i="58"/>
  <c r="F254" i="58"/>
  <c r="F259" i="58"/>
  <c r="F264" i="58"/>
  <c r="F269" i="58"/>
  <c r="F274" i="58"/>
  <c r="F279" i="58"/>
  <c r="F284" i="58"/>
  <c r="F150" i="55"/>
  <c r="F216" i="59" l="1"/>
  <c r="G32" i="42" s="1"/>
  <c r="F286" i="58"/>
  <c r="G31" i="42" s="1"/>
  <c r="G38" i="42" l="1"/>
  <c r="G8" i="42" s="1"/>
  <c r="F105" i="55" l="1"/>
  <c r="F100" i="55"/>
  <c r="F95" i="55"/>
  <c r="F175" i="55"/>
  <c r="F143" i="57"/>
  <c r="F196" i="55"/>
  <c r="F102" i="57" l="1"/>
  <c r="F107" i="57"/>
  <c r="F112" i="57"/>
  <c r="F138" i="57"/>
  <c r="F132" i="57"/>
  <c r="F127" i="57"/>
  <c r="F122" i="57"/>
  <c r="F117" i="57"/>
  <c r="F97" i="57"/>
  <c r="F92" i="57"/>
  <c r="F87" i="57"/>
  <c r="F82" i="57"/>
  <c r="F77" i="57"/>
  <c r="F72" i="57"/>
  <c r="F67" i="57"/>
  <c r="F62" i="57"/>
  <c r="F61" i="57"/>
  <c r="F56" i="57"/>
  <c r="F51" i="57"/>
  <c r="F46" i="57"/>
  <c r="F45" i="57"/>
  <c r="F39" i="57"/>
  <c r="F34" i="57"/>
  <c r="F30" i="57"/>
  <c r="F25" i="57"/>
  <c r="F20" i="57"/>
  <c r="F15" i="57"/>
  <c r="A13" i="57"/>
  <c r="F148" i="57" l="1"/>
  <c r="F152" i="57"/>
  <c r="F154" i="57" l="1"/>
  <c r="G25" i="42" s="1"/>
  <c r="A18" i="57"/>
  <c r="A23" i="57" l="1"/>
  <c r="A28" i="57" l="1"/>
  <c r="A32" i="57" l="1"/>
  <c r="A37" i="57" s="1"/>
  <c r="A42" i="57" l="1"/>
  <c r="A49" i="57"/>
  <c r="A54" i="57" l="1"/>
  <c r="A59" i="57" s="1"/>
  <c r="A65" i="57" s="1"/>
  <c r="A70" i="57" s="1"/>
  <c r="A75" i="57" s="1"/>
  <c r="A80" i="57" s="1"/>
  <c r="A85" i="57" s="1"/>
  <c r="A90" i="57" s="1"/>
  <c r="A95" i="57" s="1"/>
  <c r="A100" i="57" l="1"/>
  <c r="A105" i="57" s="1"/>
  <c r="A110" i="57" s="1"/>
  <c r="A115" i="57" s="1"/>
  <c r="A120" i="57" s="1"/>
  <c r="A125" i="57" s="1"/>
  <c r="A130" i="57" s="1"/>
  <c r="A135" i="57" s="1"/>
  <c r="A141" i="57" l="1"/>
  <c r="A146" i="57" s="1"/>
  <c r="A151" i="57" s="1"/>
  <c r="B24" i="42" l="1"/>
  <c r="F191" i="55"/>
  <c r="F185" i="55"/>
  <c r="F180" i="55"/>
  <c r="F170" i="55"/>
  <c r="F165" i="55"/>
  <c r="F160" i="55"/>
  <c r="F155" i="55"/>
  <c r="F145" i="55"/>
  <c r="F140" i="55"/>
  <c r="F135" i="55"/>
  <c r="F130" i="55"/>
  <c r="F125" i="55"/>
  <c r="F120" i="55"/>
  <c r="F115" i="55"/>
  <c r="F110" i="55"/>
  <c r="F90" i="55"/>
  <c r="F89" i="55"/>
  <c r="F84" i="55"/>
  <c r="F79" i="55"/>
  <c r="F74" i="55"/>
  <c r="F69" i="55"/>
  <c r="F64" i="55"/>
  <c r="F63" i="55"/>
  <c r="F57" i="55"/>
  <c r="F52" i="55"/>
  <c r="F47" i="55"/>
  <c r="F42" i="55"/>
  <c r="F37" i="55"/>
  <c r="F32" i="55"/>
  <c r="F27" i="55"/>
  <c r="F21" i="55"/>
  <c r="F15" i="55"/>
  <c r="A13" i="55"/>
  <c r="F201" i="55" l="1"/>
  <c r="F205" i="55"/>
  <c r="A18" i="55"/>
  <c r="F207" i="55" l="1"/>
  <c r="G24" i="42" s="1"/>
  <c r="A24" i="55"/>
  <c r="A30" i="55" s="1"/>
  <c r="A35" i="55" l="1"/>
  <c r="A40" i="55" l="1"/>
  <c r="A45" i="55" l="1"/>
  <c r="A50" i="55" l="1"/>
  <c r="A55" i="55" s="1"/>
  <c r="A60" i="55"/>
  <c r="A67" i="55" l="1"/>
  <c r="A72" i="55" s="1"/>
  <c r="A77" i="55" s="1"/>
  <c r="A82" i="55" s="1"/>
  <c r="A87" i="55" s="1"/>
  <c r="A93" i="55" l="1"/>
  <c r="A98" i="55" s="1"/>
  <c r="A103" i="55" l="1"/>
  <c r="A108" i="55" l="1"/>
  <c r="A113" i="55" s="1"/>
  <c r="A118" i="55" l="1"/>
  <c r="A123" i="55" l="1"/>
  <c r="A128" i="55" l="1"/>
  <c r="A133" i="55" l="1"/>
  <c r="A138" i="55" l="1"/>
  <c r="A143" i="55" l="1"/>
  <c r="A148" i="55" s="1"/>
  <c r="A153" i="55" s="1"/>
  <c r="A158" i="55" l="1"/>
  <c r="A163" i="55" l="1"/>
  <c r="A168" i="55" s="1"/>
  <c r="A173" i="55" s="1"/>
  <c r="A178" i="55" s="1"/>
  <c r="A183" i="55" s="1"/>
  <c r="A188" i="55" s="1"/>
  <c r="A194" i="55" s="1"/>
  <c r="A199" i="55" s="1"/>
  <c r="A204" i="55" s="1"/>
  <c r="G26" i="42" l="1"/>
  <c r="G19" i="42" l="1"/>
  <c r="G7" i="42" l="1"/>
  <c r="G6" i="42" l="1"/>
  <c r="G9" i="42" s="1"/>
  <c r="F4" i="65" s="1"/>
  <c r="F6" i="65" s="1"/>
</calcChain>
</file>

<file path=xl/sharedStrings.xml><?xml version="1.0" encoding="utf-8"?>
<sst xmlns="http://schemas.openxmlformats.org/spreadsheetml/2006/main" count="1661" uniqueCount="521">
  <si>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</si>
  <si>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</si>
  <si>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</si>
  <si>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</si>
  <si>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</si>
  <si>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</si>
  <si>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</si>
  <si>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</si>
  <si>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</si>
  <si>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</si>
  <si>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</si>
  <si>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</si>
  <si>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Asfalt na vozišču - rezanje in rušenje</t>
  </si>
  <si>
    <t>Granitne kocke - obroba</t>
  </si>
  <si>
    <t>Kanalizacijske zveze</t>
  </si>
  <si>
    <t>Planiranje dna jarka z natančnostjo +,- 3 cm.</t>
  </si>
  <si>
    <t>Planiranje dna jarka</t>
  </si>
  <si>
    <t>Odvoz in dovoz materiala</t>
  </si>
  <si>
    <t>Opozorilni trak</t>
  </si>
  <si>
    <t>Prehod za pešce</t>
  </si>
  <si>
    <t>Prehod za pešce in osebna vozila</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</si>
  <si>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</si>
  <si>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</si>
  <si>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</si>
  <si>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</si>
  <si>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</si>
  <si>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</si>
  <si>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</si>
  <si>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</si>
  <si>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</si>
  <si>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</si>
  <si>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</si>
  <si>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</si>
  <si>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</si>
  <si>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</si>
  <si>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</si>
  <si>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</si>
  <si>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</si>
  <si>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</si>
  <si>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Steber javne razsvetljave, cestne signalizacije</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</si>
  <si>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</si>
  <si>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</si>
  <si>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</si>
  <si>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</si>
  <si>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</si>
  <si>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</si>
  <si>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</si>
  <si>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</si>
  <si>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Ročno rušenje asfalta zaradi korenin</t>
  </si>
  <si>
    <t>Ročno rušenje asfalta v območju korenin z nakladanjem na kamion po navodilih arborista.</t>
  </si>
  <si>
    <t>Površinski odkop humusa - odvoz na deponijo</t>
  </si>
  <si>
    <t xml:space="preserve">Površinski odkop humusa debeline do 30 cm, z vsemi manipulacijami, z odvozom na začasno deponijo, dovozom, razstiranjem, planiranjem, posejanjem travnatega semena in negovanjem do vzklitja. </t>
  </si>
  <si>
    <t>Grmovje</t>
  </si>
  <si>
    <t xml:space="preserve">Strojno in ročno obsekovanje rastlinja debeline do 50 mm ob gradbeni jami z nakladanjem na kamion in odvozom na stalno deponijo, vključno s pristojbino. </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</si>
  <si>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</si>
  <si>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</si>
  <si>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fi 20 - 30 cm</t>
  </si>
  <si>
    <t>Drevo - varovanje</t>
  </si>
  <si>
    <t>Iskanje, varovanje korenin drevesa glede na določila arborističnih smernic in nadzora arbostista na terenu.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</si>
  <si>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</si>
  <si>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</si>
  <si>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</si>
  <si>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</si>
  <si>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r>
      <rPr>
        <b/>
        <sz val="10"/>
        <rFont val="Arial"/>
        <family val="2"/>
        <charset val="238"/>
      </rPr>
      <t>bitudrobir:</t>
    </r>
    <r>
      <rPr>
        <sz val="10"/>
        <rFont val="Arial"/>
        <family val="2"/>
        <charset val="238"/>
      </rPr>
      <t xml:space="preserve"> vezana nosilna zmes AC 32 base B 50/70 A2, d = 8 cm</t>
    </r>
  </si>
  <si>
    <r>
      <rPr>
        <b/>
        <sz val="10"/>
        <rFont val="Arial"/>
        <family val="2"/>
        <charset val="238"/>
      </rPr>
      <t>asfaltbeton:</t>
    </r>
    <r>
      <rPr>
        <sz val="10"/>
        <rFont val="Arial"/>
        <family val="2"/>
        <charset val="238"/>
      </rPr>
      <t xml:space="preserve"> vezana obrabno zaporna plast AC 11 surf B 50/70 A2, d = 4 cm</t>
    </r>
  </si>
  <si>
    <t>vozišče:</t>
  </si>
  <si>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</si>
  <si>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</si>
  <si>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</si>
  <si>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Protiprašna zaščita</t>
  </si>
  <si>
    <t>Rušenje obrobe iz granitnih kock vseh vrst, s čiščenjem, odlaganjem na deponijo ob gradbišču in ponovna vgradnja na betonsko podlago C 12/15 (0,05m3/m).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</si>
  <si>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</si>
  <si>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</si>
  <si>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</si>
  <si>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</si>
  <si>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Kombinirani izkop - odvoz na deponijo</t>
  </si>
  <si>
    <t>Zasip - tamponski material - 0/32 mm</t>
  </si>
  <si>
    <t>Zasip - tamponski material - 0/63 mm</t>
  </si>
  <si>
    <t>Odvoz in dovoz izkopanega materiala, z vsemi manipulacijami na oz. iz začasne deponije, vključno s pristojbino.</t>
  </si>
  <si>
    <t>Prehod za osebna in tovorna vozila 40 t</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</si>
  <si>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</si>
  <si>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</si>
  <si>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</si>
  <si>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</si>
  <si>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</si>
  <si>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</si>
  <si>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</si>
  <si>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 xml:space="preserve">S K U P A J - A : </t>
  </si>
  <si>
    <t xml:space="preserve">S K U P A J - B : </t>
  </si>
  <si>
    <t xml:space="preserve">Ročni izkop - poglobitev jarka </t>
  </si>
  <si>
    <t>OZN.</t>
  </si>
  <si>
    <t>III</t>
  </si>
  <si>
    <t>II</t>
  </si>
  <si>
    <t>vrednost
( EUR )</t>
  </si>
  <si>
    <t>Demontaža oziroma zavarovanje vse prometne signalizacije in prometne opreme (steber javne razsvetljave, steber cestne signalizacije), deponiranje ob trasi z zavarovanjem oziroma odvozom v skladišče oz. začasno deponijo in ponovna vgradnja. Odklop in ponovna priključitev na omrežje napajanja izvedena s strani upravljalca cestne signalizacije.</t>
  </si>
  <si>
    <t>Asfalt - vgradnja vozišče 12 cm</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</si>
  <si>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</si>
  <si>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</si>
  <si>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</si>
  <si>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5.1 GRADBENA DELA</t>
  </si>
  <si>
    <t>B - VROČEVODNI PRIKLJUČKI</t>
  </si>
  <si>
    <t>A - GLAVNI VROČEVODI</t>
  </si>
  <si>
    <t>trasa in lokacija</t>
  </si>
  <si>
    <t>oznaka vročevoda</t>
  </si>
  <si>
    <t>dolžina
vročevoda</t>
  </si>
  <si>
    <t>VSI STROŠKI, POVEZANI Z ZAVAROVANJEM GRADBIŠČA, MORAJO BITI ZAJETI V ENOTNIH CENAH.</t>
  </si>
  <si>
    <t>OPOMBA:</t>
  </si>
  <si>
    <t>Vzdrževanje vseh prekopanih javnih površin v času od rušitve asfalta do vzpostavitve v prvotno stanje, ki zajema polivanje - protiprašna zaščita, dosip udarnih jam, utrjevanje in planiranje, vključno z dobavo materiala in delom.</t>
  </si>
  <si>
    <t>Ročni izkop jarka za cevovod v območju varjenja cevovoda, v terenu III - IV kategorije, z odmetom na rob jarka (0,2 m3/varjeni spoj).</t>
  </si>
  <si>
    <t>Izdelava posteljice in ročni obsip cevi z dopeljanim peskom zrnatosti od 0..4 mm (po detajlu iz projekta), ter ročno nabijanje v slojih do potrebne zbitosti.</t>
  </si>
  <si>
    <t>Dobava in polaganje opozorilnega PVC traku.</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</si>
  <si>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</si>
  <si>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</si>
  <si>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</si>
  <si>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</si>
  <si>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</si>
  <si>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 xml:space="preserve">Odstranitev pokrovov kinete </t>
  </si>
  <si>
    <t>Odstranitev obstoječih krovnih plošč (upoštevati tudi dovaritev 4 kom dvižnih zank na ploščo, fi 22 mm), odvozom na stalno deponijo, vključno s pristojbino.</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</si>
  <si>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</si>
  <si>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</si>
  <si>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</si>
  <si>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</si>
  <si>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Kineta</t>
  </si>
  <si>
    <t>kpl</t>
  </si>
  <si>
    <t>Vreča s peskom</t>
  </si>
  <si>
    <t>Dobava in polaganje vreče s peskom, dimenzije 80 x 40 x 10 cm, na razdalji 3 m, kot pomoč pri montaži cevi.</t>
  </si>
  <si>
    <t>Zaščitna cev-optika</t>
  </si>
  <si>
    <t>Opozorilni trak - optika</t>
  </si>
  <si>
    <t>Dobava in polaganje opozorilnega PVC traku, za položitev nad zaščitni cevjo optike.</t>
  </si>
  <si>
    <t>Zasip - posteljica - optika</t>
  </si>
  <si>
    <t>Izdelava posteljice in ročni obsip zaščitne cevi za optiko z dopeljanim peskom zrnatosti od 0..4 mm (po detajlu iz projekta), ter ročno nabijanje v slojih do potrebne zbitosti.</t>
  </si>
  <si>
    <t>Izvrtina - AB ali opečni zid</t>
  </si>
  <si>
    <t>Izdelava izvrtine za prehod cevi v armiranobetonskem ali opečnem zunanjem ali notranjem zidu, odvoz odpadnega materiala na stalno deponijo. Po montaži cevi prekritje izvrtine z izolacijskim materialom - Izotekt T4 in zaščito izolacije ter pleskanje površine zazidane odprtine z notranjo zidno barvo. Izvrtina podana:</t>
  </si>
  <si>
    <t>5.0</t>
  </si>
  <si>
    <t>5.1</t>
  </si>
  <si>
    <t>5.1.1</t>
  </si>
  <si>
    <t>5.1.2</t>
  </si>
  <si>
    <t>5.1.3</t>
  </si>
  <si>
    <t>5.1.4</t>
  </si>
  <si>
    <t>Kombinirani izkop jarka za cevovod v terenu III-V kategorije, globine do 2,0 m z direktnim nakladanjem na kamion in odvozom na stalno deponijo, vključno s pristojbino.</t>
  </si>
  <si>
    <t>Zasip - posteljica</t>
  </si>
  <si>
    <t>Dobava in polaganje PE mikrocevi za polaganje optičnih vlaken dim.16/12 mm, položena v zemljo zunaj vročevodne kinete (ob kineti) ali predizoliranih vročevodnih cevi.</t>
  </si>
  <si>
    <t>m</t>
  </si>
  <si>
    <t>Opozorilni trak za energetski kabel</t>
  </si>
  <si>
    <t>Dobava in polaganje opozorilnega PVC traku z napisom: "Pozor, energetski kabel".</t>
  </si>
  <si>
    <t>Zaščitna cev</t>
  </si>
  <si>
    <t>Dobava in vgradnja</t>
  </si>
  <si>
    <t>Stigmaflex 110</t>
  </si>
  <si>
    <t>Zaščitna cev za elektroenergetski kabel</t>
  </si>
  <si>
    <t>5.1.5</t>
  </si>
  <si>
    <t>GLAVNI VROČEVOD T800, DN250</t>
  </si>
  <si>
    <t>Hala 2 -- J-184</t>
  </si>
  <si>
    <t>kineta 110x60 cm</t>
  </si>
  <si>
    <t>J-184 - Šmartinska cesta - J-195</t>
  </si>
  <si>
    <t>GLAVNI VROČEVOD T800, DN200</t>
  </si>
  <si>
    <t>T-800, DN 200</t>
  </si>
  <si>
    <t>T-800, DN 250</t>
  </si>
  <si>
    <t>Izvede se po potrebi!</t>
  </si>
  <si>
    <t>Asfalt - vgradnja vozišče 9 cm</t>
  </si>
  <si>
    <r>
      <rPr>
        <b/>
        <sz val="10"/>
        <rFont val="Arial"/>
        <family val="2"/>
        <charset val="238"/>
      </rPr>
      <t>bitudrobir:</t>
    </r>
    <r>
      <rPr>
        <sz val="10"/>
        <rFont val="Arial"/>
        <family val="2"/>
        <charset val="238"/>
      </rPr>
      <t xml:space="preserve"> vezana nosilna zmes AC 22 base B 50/70 A3, d = 6 cm</t>
    </r>
  </si>
  <si>
    <t>fi 10 - 20 cm</t>
  </si>
  <si>
    <t>fi 30 - 50 cm</t>
  </si>
  <si>
    <t>kineta 97x57 cm</t>
  </si>
  <si>
    <t>VROČEVODNI PRIKLJUČEK P-305, DN65</t>
  </si>
  <si>
    <t>Hala 7</t>
  </si>
  <si>
    <t>P-305, DN 65</t>
  </si>
  <si>
    <t>kineta 57x42 cm</t>
  </si>
  <si>
    <t>GLAVNI VROČEVOD T805, DN200</t>
  </si>
  <si>
    <t>J-184 - City park</t>
  </si>
  <si>
    <t>Odstranitev prometnega znaka, obvestilne table, z deponiranjem ob trasi, zavarovanje pred poškodbo in ponovna postavitev.</t>
  </si>
  <si>
    <t>T-805, DN 200</t>
  </si>
  <si>
    <t>Izdelava jaška premera Ø120 cm iz betonskih cevi, globine do 2,5 m z dobavo in montažo cevi, z vsemi zemeljskimi deli, AB temeljno in krovno ploščo d = 25 cm (C25/30 - armatura, opaž, beton). V dno jaška se vgradi ponikovalnica iz b.c. 50 cm, h= 0,5m, pod to globino se vgradi drenažno nasutje iz prodnikov Ø100mm. Nad ponikovalnico se vgradi pohodna, mrežna rešetka iz nerjavečega jekla dimenzij cca. 50 x 50 cm za postavitev črpalke. Dno jaška mora biti izvedeno s padcem proti ponikovalnici.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</si>
  <si>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P-1150, DN 65</t>
  </si>
  <si>
    <t>VROČEVODNI PRIKLJUČEK P-1150, DN65</t>
  </si>
  <si>
    <t>Hala 8</t>
  </si>
  <si>
    <t>kineta 56x35 cm</t>
  </si>
  <si>
    <t>Zazidava zidu</t>
  </si>
  <si>
    <t>Zazidava armiranobetonskega, kamnitega ali opečnatega zunanjega zidu objekta na mestu opuščene trase vročevoda. 
Odvoz odpadnega materiala na stalno deponijo. 
Z vsemi manipulacijami in potrebnim materialom.</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</si>
  <si>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</si>
  <si>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</si>
  <si>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D/G=0,1/0,2 m</t>
  </si>
  <si>
    <t>Obnova vročevoda T800 in T805, odsek City park- JA 195</t>
  </si>
  <si>
    <t>kineta 110x60 - deb. 13cm in vel. 134 x 100 cm</t>
  </si>
  <si>
    <t>kinteta 110x60 - deb. 13cm in vel. 134 x 100 cm</t>
  </si>
  <si>
    <t>Izvedba enostranskega ( zgubljenega ) opaža - 1,3 m2. Betoniranje vrzeli z MB 40 - 0,33 m3 in 70 kg GA 240/360. Dobava in namestitev zaščitne plošče iz plinobetona , napr. Ytong dimenzije d=0,2m, š= 0,6m, l=4,75 m z oblikovanjem. Stike med ploščami in stenami kinete je potrebno na celotni trasi kinete izravnati s finocementno malto.Obračun po kosu.</t>
  </si>
  <si>
    <t>Jašek za optični kabel</t>
  </si>
  <si>
    <t>Izdelava AB jaška, globine do 1,0 m iz betonske cevi fi 60, vključno z povoznim litoželeznim pokrovom fi 60 cm, z nosilnostjo 40 t, vključno z vsemi potrebnimi manipulacijami in izkopom.</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</si>
  <si>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</si>
  <si>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</si>
  <si>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</si>
  <si>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</si>
  <si>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 xml:space="preserve">Varovanje gradbišča - ograja </t>
  </si>
  <si>
    <t>Varovanje gradbene jame po celotni dolžini izkopa z opozorilno PVC ali panelno ograjo višine 2,0 m (cca. 12 m na odprtino). Na mestih prevezav in pri gradbenih jamah, ki so odprte preko noči.</t>
  </si>
  <si>
    <t>Črpanje vode</t>
  </si>
  <si>
    <t>Črpanje vode iz gradbene jame s črpalko primerne kapacitete med izkopom in montažo (Obračun po dejansko porabljenem času).</t>
  </si>
  <si>
    <t>ur</t>
  </si>
  <si>
    <t>Jašek za izpust</t>
  </si>
  <si>
    <t>Kovinski stebriček</t>
  </si>
  <si>
    <t>Odstranitev kovinskega stebrička ali stojala, deponiranje ob trasi, zavarovanje pred poškodbo in ponovna postavitev.</t>
  </si>
  <si>
    <t>Kamnite stopnice - betonska podlaga - vgradnja obstoječih</t>
  </si>
  <si>
    <t>Odstranitev kamnitih stopnic (granitne plošče debeline cca.3cm,...…), s čiščenjem, odlaganjem na deponijo ob gradbišču in ponovna vgradnja obstoječih kanitih stopnic na betonsko podlago.</t>
  </si>
  <si>
    <t>C - OBJEKT</t>
  </si>
  <si>
    <t>5.1.6</t>
  </si>
  <si>
    <t>5.1.7</t>
  </si>
  <si>
    <t xml:space="preserve">S K U P A J - C : </t>
  </si>
  <si>
    <t xml:space="preserve"> lokacija</t>
  </si>
  <si>
    <t>IV</t>
  </si>
  <si>
    <t>C - OBJEKTI</t>
  </si>
  <si>
    <r>
      <rPr>
        <b/>
        <sz val="10"/>
        <rFont val="Arial"/>
        <family val="2"/>
        <charset val="238"/>
      </rPr>
      <t>Obojestranska</t>
    </r>
    <r>
      <rPr>
        <sz val="10"/>
        <rFont val="Arial"/>
        <family val="2"/>
        <charset val="238"/>
      </rPr>
      <t xml:space="preserve"> zaščita brežin gradbene jame proti porušitvi brežin v terenu III.-IV. Kategorije z razpiranjem oz. ustreznim postokom varovanja. Izdelava, montaža in demontaža dvostranskega opaža iz gladkih plošč in desk.</t>
    </r>
  </si>
  <si>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</si>
  <si>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0,6 m2/m.</t>
  </si>
  <si>
    <t>kineta 140x80 cm</t>
  </si>
  <si>
    <t>D/G=0,2/0,3 m</t>
  </si>
  <si>
    <t xml:space="preserve">Izvrtina - AB </t>
  </si>
  <si>
    <t>Dobava in vgradnja traku dilaplast na dilatacijah starega in novega asfalta, vključno s predpremazom dilatacije.</t>
  </si>
  <si>
    <t>Dilatacijski trak</t>
  </si>
  <si>
    <t>m2</t>
  </si>
  <si>
    <t>Dobava in vgradnja asfaltnega obrabnega sloja parkirišča debeline 4 cm vključno s pripravo podlage in zaključki</t>
  </si>
  <si>
    <t>Asfalt obrabnega sloja</t>
  </si>
  <si>
    <t>Dobava in vgradnja asfaltnega nosilnega sloja debeline prvotnega vozišča na parkirišču 8 cm vključno s pripravo podlage in zaključki</t>
  </si>
  <si>
    <t>Asfalt nosilnega sloja</t>
  </si>
  <si>
    <t>Izdelava in dobava naležnih profilov in rešetk izdelane iz RF jekla. Rešetke sestavljene iz treh enakih delov. Po načrtu - teža profilov in rešetk 91,87 kg</t>
  </si>
  <si>
    <t>Talna RF rešetka</t>
  </si>
  <si>
    <t>Dobava, in vgradnja nastavkov vstopnih lestev za dostop v jašek izdelane iz RF jekla. Nastavek višine 100 cm. Po načrtu - teža nastavka 4,63 kg</t>
  </si>
  <si>
    <t>RF nastavek lestve</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</si>
  <si>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250 cm. Po načrtu - teža lestve 15,67 kg</t>
    </r>
  </si>
  <si>
    <t>RF vstopna lestev jaška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</si>
  <si>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</si>
  <si>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Dobava in vgradnja pokrova</t>
  </si>
  <si>
    <t>Nepredvidena dela KV delavec- ocena</t>
  </si>
  <si>
    <t>Nepredvidena - režijska dela</t>
  </si>
  <si>
    <t>Vgradnja obstoječih cestnih robnikov vključno z dovozom robnikov iz začasne deponije, s pripravo temeljne podloge iz betona C 15/20 šir. 30 cm in stičenjem robnikov s fino cementno malto.</t>
  </si>
  <si>
    <t>Vgradnja cestnih robnikov</t>
  </si>
  <si>
    <t>Gradbena sanacija sten in tal jaška s predhodnim čiščenjem površin:
- odstranjevanje poškodovanega betona
- čiščenje in sanacija armature
- premaz z emulzijo
- omet sten z dvokomponentno sanacijsko malto
Dejanski obseg obnove se določi na terenu glede na stanje kinet po navodilih nadzora JPE. Ocena</t>
  </si>
  <si>
    <t>Sanacija tal jaška</t>
  </si>
  <si>
    <t>Dobava in vgradnja PVC cevi f 110 dolžine 60 cm za drenažni izpust iz poglobitvene kinete jaška. Mokra vgradnja.</t>
  </si>
  <si>
    <t>Vgradnja izpustne cevi drenaže</t>
  </si>
  <si>
    <t>Zaščita hidroizolacije z bombičasto folijo</t>
  </si>
  <si>
    <t>Zaščita hidroizolacije</t>
  </si>
  <si>
    <t>Izdelava hidroizolacije jaška z eno plastjo Izotekta T4 na predhodni premaz Ibitola (Zavihek preko roba plošč 40 cm.). Obračun po dejansko izvedeni površini izolacije.</t>
  </si>
  <si>
    <t>Hidro izolacija jaška</t>
  </si>
  <si>
    <t xml:space="preserve">Montaža predhodno izdelanih AB krovnih plošč jaška in jaška za ponikanje na predhodno pripravljena ležišča AB plošč. Izdelava AB plošč obračunana posebej. Samo montaža. </t>
  </si>
  <si>
    <t>Montaža AB plošč jaška</t>
  </si>
  <si>
    <t>Vgradnjo RF naležni profilov za vzdolžno rešetko. RF rešetka z okvirjem zajeta v ključavničarskih delih. Samo vgradnja RF profilov. Poglobitev dimenzij 240 x 50 cm.</t>
  </si>
  <si>
    <t>Vgradnja RF naležnih profilov rešetke</t>
  </si>
  <si>
    <r>
      <t xml:space="preserve">Vgradnja sider </t>
    </r>
    <r>
      <rPr>
        <sz val="10"/>
        <rFont val="Symbol"/>
        <family val="1"/>
        <charset val="2"/>
      </rPr>
      <t xml:space="preserve">f </t>
    </r>
    <r>
      <rPr>
        <sz val="10"/>
        <rFont val="Arial CE"/>
        <charset val="238"/>
      </rPr>
      <t>14 v predhodno uvrtane luknje vključno s predhodnim izpihavanjem navrtanega materiala in uporabo Hibridne kemične mase HILTI HIT-HY 200-R. Samo vgradnja. Sidra zajeta v armaturnih načrtih jaška.</t>
    </r>
  </si>
  <si>
    <t>Vgradnja sider za povezavo temeljne plošče</t>
  </si>
  <si>
    <r>
      <t xml:space="preserve">Uvrtavanje lukenj </t>
    </r>
    <r>
      <rPr>
        <sz val="10"/>
        <rFont val="Symbol"/>
        <family val="1"/>
        <charset val="2"/>
      </rPr>
      <t xml:space="preserve">f </t>
    </r>
    <r>
      <rPr>
        <sz val="10"/>
        <rFont val="Arial CE"/>
        <charset val="238"/>
      </rPr>
      <t>16-18 globine 15 cm pod blagim kotom v rob obstoječe temeljne plošče za vstavitev sider (</t>
    </r>
    <r>
      <rPr>
        <sz val="10"/>
        <rFont val="Symbol"/>
        <family val="1"/>
        <charset val="2"/>
      </rPr>
      <t>f</t>
    </r>
    <r>
      <rPr>
        <sz val="10"/>
        <rFont val="Arial CE"/>
        <charset val="238"/>
      </rPr>
      <t xml:space="preserve"> 14) za povezavo med obstoječim in novim delom temeljne plošče.</t>
    </r>
  </si>
  <si>
    <t>Uvrtavanje lukenj za sidra</t>
  </si>
  <si>
    <t xml:space="preserve">Opaženje, razopaženje, opiranje in čiščenje za opaž okroglega vstopnega vratu. Vstopni vrat motranjega premera 82 cm in zunanjega premera 112 cm. Opaž za večkratno uporabo pri izdelavi vratu na montažnih ploščah jaškov. </t>
  </si>
  <si>
    <t>Okrogli opaž za izdelavo vratu</t>
  </si>
  <si>
    <t xml:space="preserve">Opaženje, razopaženje, opiranje in čiščenje za opaž robov montažnih plošč, robovi višine 20 cm. </t>
  </si>
  <si>
    <t>Opaž robov za izdelavo montažnih plošč jaška</t>
  </si>
  <si>
    <t>Izdelava ravnega dna opaža za izdelavo montažnih plošč, vključno s čiščenjem oljenjem opaža in pripravo podlage za izvedbo opaža. Opaž izveden na tleh za večkratno izdelavo montažne krovnih plošč jaškov.</t>
  </si>
  <si>
    <t>Dno opaža za izdelavo montažnih plošč jaška</t>
  </si>
  <si>
    <t>Izdelava opaža škatel za odprtine v stenah kinet za prehod cevi</t>
  </si>
  <si>
    <t>Opaž škatel za odprtine za prehod cevi</t>
  </si>
  <si>
    <t>Izdelava opaža škatel za odprtine v stenah jaška za kinete</t>
  </si>
  <si>
    <t>Opaž škatel za odprtine za kinete</t>
  </si>
  <si>
    <t>Izdelava dvostranskega opaža stene za oporo fiksne točke</t>
  </si>
  <si>
    <t>Dvostranski opaž stene za oporo fiksne točke</t>
  </si>
  <si>
    <t>Izdelava dvostranskega opaža sten jaška.</t>
  </si>
  <si>
    <t>Dvostranski opaž sten jaška</t>
  </si>
  <si>
    <t>Izdelava enostranskega opaža sten poglobitve jaška.</t>
  </si>
  <si>
    <t>Enostranski opaž sten poglobitve jaška</t>
  </si>
  <si>
    <t>Izdelava enostranskega opaža robov temeljne plošče jaška jaška.</t>
  </si>
  <si>
    <t>Enostranski opaž robov temeljne plošče jaška</t>
  </si>
  <si>
    <t>Dobava, rezanje, krivljenje in polaganje armaturnih mrež S 500</t>
  </si>
  <si>
    <t>Armaturne mreže</t>
  </si>
  <si>
    <r>
      <t xml:space="preserve">Dobava, rezanje, krivljenje in polaganje srednje zahtevne armature S 500 - nad </t>
    </r>
    <r>
      <rPr>
        <sz val="10"/>
        <rFont val="Symbol"/>
        <family val="1"/>
        <charset val="2"/>
      </rPr>
      <t>f</t>
    </r>
    <r>
      <rPr>
        <sz val="10"/>
        <rFont val="Arial CE"/>
        <charset val="238"/>
      </rPr>
      <t xml:space="preserve"> 14</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</si>
  <si>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</si>
  <si>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</si>
  <si>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do </t>
    </r>
    <r>
      <rPr>
        <b/>
        <sz val="10"/>
        <rFont val="Symbol"/>
        <family val="1"/>
        <charset val="2"/>
      </rPr>
      <t>f</t>
    </r>
    <r>
      <rPr>
        <b/>
        <sz val="10"/>
        <rFont val="Arial CE"/>
        <charset val="238"/>
      </rPr>
      <t xml:space="preserve"> 12</t>
    </r>
  </si>
  <si>
    <t>m3</t>
  </si>
  <si>
    <t>Strojno vgrajevanje betona v armirane konstrukcije preseka 0.10 - 0.20 m3/m2-m1. Beton iz drobljene frakcije 0-30 plastičen beton C 25/30, za vgradnjo vstopnega vratu. Stene okroglega vstopnega vratu debeline 15 cm</t>
  </si>
  <si>
    <t>Beton vstopnega vratu</t>
  </si>
  <si>
    <t>Strojno vgrajevanje betona v armirane konstrukcije preseka 0.10 - 0.20 m3/m2-m1. Beton iz drobljene frakcije 0-30 plastičen beton C 25/30, za vgradnjo krovnih plošč jaška in priključnih kinet. Krovne plošče debeline 20 cm.</t>
  </si>
  <si>
    <t>Beton montažnih plošč jaška in priključnih kinet</t>
  </si>
  <si>
    <t>Strojno vgrajevanje betona v armirane konstrukcije preseka 0.20 - 0.30 m3/m2-m1. Beton iz drobljene frakcije 0-30 plastičen beton C 25/30, za vgradnjo stene za oporo fiksne točke. Stena debeline 30 cm</t>
  </si>
  <si>
    <t>Beton stene za oporo fiksne točke</t>
  </si>
  <si>
    <t>Strojno vgrajevanje betona v armirane konstrukcije preseka 0.10 - 0.20 m3/m2-m1. Beton iz drobljene frakcije 0-30 plastičen beton C 25/30, za vgradnjo sten priključnih kinet jaška. Stene kinet debeline 20 cm</t>
  </si>
  <si>
    <t>Strojno vgrajevanje betona v armirane konstrukcije preseka 0.10 - 0.20 m3/m2-m1. Beton iz drobljene frakcije 0-30 plastičen beton C 25/30, za vgradnjo sten jaška. Stene jaška debeline 20 cm</t>
  </si>
  <si>
    <t>Beton novih sten jaška</t>
  </si>
  <si>
    <t>Strojno vgrajevanje betona v armirane konstrukcije preseka 0.10 - 0.20 m3/m2-m1. Beton iz drobljene frakcije 0-30 plastičen beton C 25/30, za vgradnjo sten poglobitve jaška. Stene jaška debeline 20 cm 25 cm in 30 cm</t>
  </si>
  <si>
    <t>Beton sten poglobitve jaška</t>
  </si>
  <si>
    <t>Strojno vgrajevanje betona v armirane konstrukcije preseka 0.10 - 0.20 m3/m2-m1. Beton iz drobljene frakcije 0-30 plastičen beton C 25/30, za vgradnjo temeljne plošče poglobitve jaška. Temeljna plošča debeline 20 cm</t>
  </si>
  <si>
    <t>Beton temeljne plošče poglobitve jaška</t>
  </si>
  <si>
    <t>Strojno vgrajevanje betona v armirane konstrukcije preseka 0.10 - 0.20 m3/m2-m1. Beton iz drobljene frakcije 0-30 plastičen beton C 25/30, za vgradnjo temeljne plošče jaška. Temeljna plošča debeline 20 cm</t>
  </si>
  <si>
    <t>Beton temeljne plošče jaška</t>
  </si>
  <si>
    <t>Izdelava podložnega betona temeljne plošče novega dela jaška in priključnih kinet v debelini 7-10 cm iz pustega betona C 12/15,</t>
  </si>
  <si>
    <t>Podložni beton</t>
  </si>
  <si>
    <t>Nakladanje in odvoz izkopanega materiala na stalno deponijo.</t>
  </si>
  <si>
    <t>Nakladanje in odvoz</t>
  </si>
  <si>
    <t>Planiranje dna izkopa za izdelavo podložnega betona temeljne plošče novega dela jaška</t>
  </si>
  <si>
    <t>Planiranje dna izkopa</t>
  </si>
  <si>
    <t>Razstiranje humusa iz začasne deponije, uvaljanje humusa in zatravitev</t>
  </si>
  <si>
    <t>Humusiranje in zatravitev</t>
  </si>
  <si>
    <t>Zasip jaška in kinet z drobljenim materialom vključno z razgrinjanjem, planiranjem in utrjevanjem po plasteh do potrebne zbitosti.</t>
  </si>
  <si>
    <t>Zasip z drobljenim materialom</t>
  </si>
  <si>
    <t>Zasip jaška in kinet z izkopanim materialom vključno z razgrinjanjem, planiranjem in utrjevanjem po plasteh do potrebne zbitosti. Ocena količine.</t>
  </si>
  <si>
    <t>Zasip z izkopanim materialom</t>
  </si>
  <si>
    <t>Ročni izkop zemljine v III. - IV.  Kat.  z iznosom iz jaška za odvoz na deponijo. Delo v oteženih pogojih. Odvoz obračunan posebej</t>
  </si>
  <si>
    <t>Ročni izkop zemljine za poglobitev jaška</t>
  </si>
  <si>
    <t>Ročni izkop zemljine v III. - IV.  Kat.  z odmetavanjem na rob izkopa ali nakladanjem na kamion za odvoz na deponijo. Odvoz obračunan posebej</t>
  </si>
  <si>
    <t xml:space="preserve">Ročni izkop zemljine </t>
  </si>
  <si>
    <t>Strojni zkop zemljine v III. - IV.  Kat. Za izvedbo novega jaška z nakladanjem na kamion za odvoz na deponijo. Odvoz obračunan posebej</t>
  </si>
  <si>
    <t>Strojni izkop zemljine</t>
  </si>
  <si>
    <t xml:space="preserve">Strojni odriv humusa zelenice v debelini 20 cm na začasno deponijo za kasnejši zasip in ozelenitev. </t>
  </si>
  <si>
    <t>Odriv humusa</t>
  </si>
  <si>
    <t xml:space="preserve">Rušenje AB sten obstoječega jaška, odvoz rušenega materiala na stalno deponijo. Vključno s ščitenjem (podest) strojne opreme v jašku. Delo v oteženih pogojih. </t>
  </si>
  <si>
    <t xml:space="preserve">Rušenje AB sten jaška </t>
  </si>
  <si>
    <t xml:space="preserve">Rušenje obstoječe lestve z demontažo pritrditve v steno jaška, odvoz rušene lestve na stalno deponijo. </t>
  </si>
  <si>
    <t>Rušenje obstoječe lestve</t>
  </si>
  <si>
    <t xml:space="preserve">Rušenje AB plošče in vstopnega vratu obstoječega jaška, odvoz rušenega materiala na stalno deponijo. Vključno s ščitenjem (podest) strojne opreme v jašku. Delo v oteženih pogojih. </t>
  </si>
  <si>
    <t xml:space="preserve">Rušenje AB plošče in vstopnega vratu </t>
  </si>
  <si>
    <t>Rušenje AB okvirja pokrova obstoječega jaška, odvoz rušenega materiala na stalno deponijo. Vključno s odstranitvijo okvirja pokrova in čiščenja okvirja in pokrova. Odvoz pokrova na deponijo naročnika.</t>
  </si>
  <si>
    <t>Rušenje AB okvirja pokrova</t>
  </si>
  <si>
    <t>m1</t>
  </si>
  <si>
    <t>Rušenje betonskih cestnih robnikov in temeljev robnikov z nakladanjem in odvozom robnikov na začasno deponijo.</t>
  </si>
  <si>
    <t xml:space="preserve">Rušenje cestnih robnikov  </t>
  </si>
  <si>
    <t>Rušenje asfalta parkiriščnih površin deb. do 12 cm z nakladanjem in odvozom na stalno deponijo.</t>
  </si>
  <si>
    <t>Rušenje asfalta parkirišča</t>
  </si>
  <si>
    <t>Rezanje asfalta parkirišča deb. do 15 cm.</t>
  </si>
  <si>
    <t xml:space="preserve">Rezanje asfalta  </t>
  </si>
  <si>
    <t>CENA/ENOTO</t>
  </si>
  <si>
    <t>Jašek JA 184 BTC Gledališka 10</t>
  </si>
  <si>
    <t>GLAVNI VROČEVOD T 805</t>
  </si>
  <si>
    <t>T805</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</si>
  <si>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220 cm. Po načrtu - teža lestve 14,34 kg</t>
    </r>
  </si>
  <si>
    <t>Sanacija tal in sten jaška</t>
  </si>
  <si>
    <t>Izdelava hidroizolacije jaška in priključne kinete  z eno plastjo Izotekta T4 na predhodni premaz Ibitola (Zavihek preko roba plošč 40 cm.). Obračun po dejansko izvedeni površini izolacije.</t>
  </si>
  <si>
    <t>Hidro izolacija jaška in priključne kinete</t>
  </si>
  <si>
    <t xml:space="preserve">Montaža predhodno izdelanih AB krovnih plošč jaška in priključne kinete na predhodno pripravljena ležišča AB plošč. Izdelava AB plošč obračunana posebej. Samo montaža. </t>
  </si>
  <si>
    <t>Montaža AB plošč jaška in priključne kinete</t>
  </si>
  <si>
    <t xml:space="preserve">Opaženje, razopaženje, opiranje in čiščenje za opaž robov montažnih plošč, robovi višine 18 cm. </t>
  </si>
  <si>
    <t>Izdelava ravnega dna opaža za izdelavo montažnih plošč, vključno s čiščenjem oljenjem opaža in pripravo podlage za izvedbo opaža. Opaž izveden na tleh za večkratno izdelavo montažnih krovnih plošč jaškov.</t>
  </si>
  <si>
    <t>Izdelava opaža škatel za odprtine v stenah kinete za prehod cevi</t>
  </si>
  <si>
    <t>Izdelava dvostranskega opaža sten priključne kinete.</t>
  </si>
  <si>
    <t>Dvostranski opaž sten priključne kinete</t>
  </si>
  <si>
    <t>Izdelava enostranskega opaža robov temeljne plošče priključne kinete.</t>
  </si>
  <si>
    <t>Opaž robov temeljne plošče priključne kinete</t>
  </si>
  <si>
    <t>Strojno vgrajevanje betona v armirane konstrukcije preseka 0.10 - 0.20 m3/m2-m1. Beton iz drobljene frakcije 0-30 plastičen beton C 25/30, za vgradnjo krovne plošče priključne kinete. Krovna plošča debeline 15 cm.</t>
  </si>
  <si>
    <t>Beton montažne plošče priključne kinete</t>
  </si>
  <si>
    <t>Strojno vgrajevanje betona v armirane konstrukcije preseka 0.10 - 0.20 m3/m2-m1. Beton iz drobljene frakcije 0-30 plastičen beton C 25/30, za vgradnjo krovnih plošč jaška. Krovne plošče debeline 18 cm.</t>
  </si>
  <si>
    <t>Beton montažnih plošč jaška</t>
  </si>
  <si>
    <t>Strojno vgrajevanje betona v armirane konstrukcije preseka 0.10 - 0.20 m3/m2-m1. Beton iz drobljene frakcije 0-30 plastičen beton C 25/30, za vgradnjo sten priključne kinete. Stene kinete debeline 20 cm</t>
  </si>
  <si>
    <t>Beton sten priključne kinete</t>
  </si>
  <si>
    <t>Strojno vgrajevanje betona v armirane konstrukcije preseka 0.10 - 0.20 m3/m2-m1. Beton iz drobljene frakcije 0-30 plastičen beton C 25/30, za vgradnjo temeljne plošče priključne kinete. Temeljna plošča debeline 20 cm</t>
  </si>
  <si>
    <t>Beton temeljne plošče priključne kinete</t>
  </si>
  <si>
    <t>Izdelava podložnega betona temeljne plošče poglobitve dela jaška in priključne kinete v debelini 7-10 cm iz pustega betona C 12/15,</t>
  </si>
  <si>
    <t>Planiranje dna izkopa za izdelavo podložnega betona temeljne plošče poglobitve dela jaška in priključne kinete.</t>
  </si>
  <si>
    <t>Jašek JA 195 Kvedrova 3</t>
  </si>
  <si>
    <t>T800</t>
  </si>
  <si>
    <t>5.1.8</t>
  </si>
  <si>
    <t>5.1.9</t>
  </si>
  <si>
    <t>5.1.10</t>
  </si>
  <si>
    <t>JA 195 Kvedrova 3</t>
  </si>
  <si>
    <t>JA-184 BTC Gledališka 10</t>
  </si>
  <si>
    <t>Zasip v bližini dreves</t>
  </si>
  <si>
    <t>Obstoječo zemljo premešati s plodnim in zračnim substratom (kot npr.Vitahum Mix) in zatem naj se pokrije s 5cm zelenih sekancev. Pred zasipom se nujno posvetovati z nadzornim arboristom na terenu in preveriti skladnost s pogoji arborističnega strokovnega mnenja.</t>
  </si>
  <si>
    <t>Nadomestne zasaditve</t>
  </si>
  <si>
    <t>Zasaditev novih sadik po posvetovanju z nadzornim arboristom na terenu in preveriti skladnost s pogoji arborističnega strokovnega mnenja.</t>
  </si>
  <si>
    <t>Sodelovanje nadzornega arborista</t>
  </si>
  <si>
    <t>Nadzor, sodelovanje in svetovanje pri izkopu, zasipu in ureditvije zunanje ureditvije v skladu s pogoji arborističnega strokovnega mnenja.</t>
  </si>
  <si>
    <t>GRADBENA + STROJNA  DELA</t>
  </si>
  <si>
    <t xml:space="preserve"> 6.1</t>
  </si>
  <si>
    <t>VROČEVODNI PRIKLJUČKI - GRADBENA DELA</t>
  </si>
  <si>
    <t>6.1 GRADBENA DELA</t>
  </si>
  <si>
    <t>VROČEVODNI PRIKLJUČEK</t>
  </si>
  <si>
    <t>6.1.1</t>
  </si>
  <si>
    <t>Nove Fužine 21</t>
  </si>
  <si>
    <t>P4864</t>
  </si>
  <si>
    <t xml:space="preserve">S K U P A J : </t>
  </si>
  <si>
    <t>6.0</t>
  </si>
  <si>
    <t>6.1</t>
  </si>
  <si>
    <t>PRIKLJUČNI VROČEVOD P4864, DN50/140</t>
  </si>
  <si>
    <t>Večstanovanjski objekt Nove Fužine 21</t>
  </si>
  <si>
    <t>Steber javne razsvetljave</t>
  </si>
  <si>
    <t>Odstranitev in postavitev novega cestnega požiralnika dim. 40x40 cm oz. fi.40cm, z vsemi preddeli in manipulacijami, izvedbo požiralniške zveze iz betonske oz. PVC cevi obstoječega premera. Cevi so polnoobetonirane, rešetka oziroma pokrov se ohrani za kasnejšo vgradnjo.</t>
  </si>
  <si>
    <t>Asfalt na pločniku - rezanje in rušenje</t>
  </si>
  <si>
    <t xml:space="preserve">Rezanje, rušenje in odstranitev asfalta na pločniku, z vsemi manipulacijami, z odvozom na stalno deponijo in vključno s pristojbino. </t>
  </si>
  <si>
    <t>Rezkanje asfaltbetona</t>
  </si>
  <si>
    <t xml:space="preserve">Rezkanje asfaltnega cestišča v debelini obstoječega asfalta s poravnanjem, zavaljanjem, zarezom in zagotovitev prevoznosti do končne ureditve ali rušenje debeline do 11 cm v potrebni širini,z zarezom, odvozom na stalno deponijo, vključno s pristojbino. </t>
  </si>
  <si>
    <t>do 4 cm (fini asfalt)</t>
  </si>
  <si>
    <t>Geotekstilna mreža</t>
  </si>
  <si>
    <t>Dobava in polaganje geotekstilne mreže na stiku med starim in novim asfaltom, širine 1,85m.</t>
  </si>
  <si>
    <r>
      <rPr>
        <b/>
        <sz val="10"/>
        <rFont val="Arial"/>
        <family val="2"/>
        <charset val="238"/>
      </rPr>
      <t>asfaltbeton:</t>
    </r>
    <r>
      <rPr>
        <sz val="10"/>
        <rFont val="Arial"/>
        <family val="2"/>
        <charset val="238"/>
      </rPr>
      <t xml:space="preserve"> vezana obrabno zaporna plast AC 8 surf B 70/100 A4, d = 3 cm</t>
    </r>
  </si>
  <si>
    <t>Asfalt - vgradnja vozišče 7 cm</t>
  </si>
  <si>
    <t>Dobava in vgrajevanje enoslojnega asfalta, odstranjevanje sloja tampona v debelini asfalta, fino planiranje in valjanje podlage, obrizg z emulzijo, obdelava stika med novim in starim asfaltom in (po potrebi) obnovitvitev horizontalne prometne signalizacije.</t>
  </si>
  <si>
    <t>AC16 surf B70/100 A4 , deb. 7 cm</t>
  </si>
  <si>
    <r>
      <rPr>
        <b/>
        <sz val="10"/>
        <rFont val="Arial"/>
        <family val="2"/>
        <charset val="238"/>
      </rPr>
      <t xml:space="preserve">asfaltbeton: </t>
    </r>
    <r>
      <rPr>
        <sz val="10"/>
        <rFont val="Arial"/>
        <family val="2"/>
        <charset val="238"/>
      </rPr>
      <t>vezana obrabno zaporna plast AC 8 surf B 70/100 A4, d = 3 cm</t>
    </r>
  </si>
  <si>
    <t>Obbetoniranje pokrovov</t>
  </si>
  <si>
    <t>Postavitev pokrovov 60/60 cm ali fi 60 na novo višino nivelete asfalta, z obbetoniranjem, vsemi pomožnimi deli in materialom</t>
  </si>
  <si>
    <t>Obbetoniranje kap</t>
  </si>
  <si>
    <t>Postavitev vodovodnih ali plinskih kap na višino nivelete asfalta, z obbetoniranjem, vsemi pomožnimi deli in materialom</t>
  </si>
  <si>
    <t>Kombinirani izkop</t>
  </si>
  <si>
    <t xml:space="preserve">Kombinirani izkop jarka za cevovod v terenu III-IV kategorije, globine do 2,0 m z direktnim nakladanjem na kamion. </t>
  </si>
  <si>
    <t>Zasip - posteljica / vročevodi</t>
  </si>
  <si>
    <t>Odvoz materiala</t>
  </si>
  <si>
    <t>Odvoz odvečnega izkopanega materiala, z vsemi manipulacijami na stalno deponijo, vključno s pristojbino.</t>
  </si>
  <si>
    <t>187x100 - deb. 19cm in vel. 208 x 100 cm</t>
  </si>
  <si>
    <t>188x100 - deb. 19cm in vel. 208 x 100 cm</t>
  </si>
  <si>
    <r>
      <t>Izdelava kinete vel. 70 x 60 cm. Betoniranje podložnega betona MB 10, deb. 10 cm; 0,1m</t>
    </r>
    <r>
      <rPr>
        <vertAlign val="superscript"/>
        <sz val="10"/>
        <rFont val="Arial"/>
        <family val="2"/>
        <charset val="238"/>
      </rPr>
      <t>3</t>
    </r>
    <r>
      <rPr>
        <sz val="10"/>
        <rFont val="Arial"/>
        <family val="2"/>
        <charset val="238"/>
      </rPr>
      <t>/m. Dobava in polaganje armatur za kineto; 10 kg/m. Betoniranje dna in sten kinete z betonom MB 30; 0,18 m</t>
    </r>
    <r>
      <rPr>
        <vertAlign val="superscript"/>
        <sz val="10"/>
        <rFont val="Arial"/>
        <family val="2"/>
        <charset val="238"/>
      </rPr>
      <t>3</t>
    </r>
    <r>
      <rPr>
        <sz val="10"/>
        <rFont val="Arial"/>
        <family val="2"/>
        <charset val="238"/>
      </rPr>
      <t>/m. Izdelava in odstranitev dvostranskega opaža sten kinete; 0,8 m2/m.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r>
  </si>
  <si>
    <t>Poglobitev kinete</t>
  </si>
  <si>
    <t>Odkrivanje krovnih plošč obstoječe kinete 187 x 100 cm, nadvišanje - obbetoniranje sten kinete z MB 30 višine 15 cm, ponovno okrivanje z obstoječimi pokrovi na fino cementno malto 1:3, zatesnitev vseh spojev, izvedba horizontalne izolacije z izotektom T4 na predhodni premaz z ibitolom in zaščita izolacije s plastjo peska - vse po zahtevah nadzora ENERGETIKE LJUBLJANA, d.o.o.</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</si>
  <si>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</si>
  <si>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70x60 cm</t>
  </si>
  <si>
    <t>Jašek za dostop do predizoliranih pip</t>
  </si>
  <si>
    <t>Izdelava jaška premera Ø120 cm iz betonskih cevi, globine do 2 m za dostop do pedizoliranih pip.</t>
  </si>
  <si>
    <t>Vključno z dobavo in montažo cevi, z vsemi zemeljskimi deli, AB temeljnim vencem in krovno ploščo d = 25 cm (C25/30 - armatura, opaž, beton).</t>
  </si>
  <si>
    <t>Dno jaška ne sme sloneti na predizoliranih ceveh!</t>
  </si>
  <si>
    <t>Pokrov jaška Ø80 cm - PURATOR tip D400 P-TOP Strong 800, EN124, artikel P11400D-1F800, brez napisa.</t>
  </si>
  <si>
    <t>LTŽ pokrov na betonskem prstanu se namesti po montaži strojnih elementov - odprtina mora biti na mestu, ki omogoča nemoten dostop v jašek.</t>
  </si>
  <si>
    <t>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t>
  </si>
  <si>
    <t>Vključno z montažnim materialom.</t>
  </si>
  <si>
    <t>Izvrtina - AB</t>
  </si>
  <si>
    <t>Zapora ceste - signalizacija / vročevodi</t>
  </si>
  <si>
    <t>skupaj:</t>
  </si>
  <si>
    <t>R  E K A P I T U L A C I J A</t>
  </si>
  <si>
    <t>zap. št.</t>
  </si>
  <si>
    <t>OBJEKT</t>
  </si>
  <si>
    <t>vrednost                                               ( v EUR )</t>
  </si>
  <si>
    <t>S K U P A J :</t>
  </si>
  <si>
    <t>brez davka na dodano vrednost</t>
  </si>
  <si>
    <t>Podpis odgovorne osebe ponudnika :</t>
  </si>
  <si>
    <t>30III434/153 PRIKLJUČEK ZA  VEČSTANOVANJSKO STAVBO NOVE FUŽINE 21</t>
  </si>
  <si>
    <t>PRIKLJUČEK ZA VEČSTANOVANJSKO STAVBO NOVE FUŽINE 21</t>
  </si>
  <si>
    <t>Beton AB nosilcev jaška</t>
  </si>
  <si>
    <t>Dvostranski opaž AB nosilcev jaška</t>
  </si>
  <si>
    <t>Izdelava dvostranskega opaža dveh nosilcev jaška.</t>
  </si>
  <si>
    <t>GLAVNI VROČEVOD T800 DN250</t>
  </si>
  <si>
    <t>SANACIJA ODSEKOV KINET K-110x60</t>
  </si>
  <si>
    <t>KOLIČINE SANACIJSKIH DEL SO OCENJENE. OBSEG SANACIJE DOLOČITI V SOGLASJU Z NADZOROM INVESTITORJA.</t>
  </si>
  <si>
    <t>I. SANACIJA POŠKODB I. KATEGORIJE</t>
  </si>
  <si>
    <t>Čiščenje betonskih površin z vodnim pritiskom je predvideno po celotni trasi, pokrovi so upoštevani obojestransko, nanos CO2 zapornega sloja po vsej notranji površini kinete. Čiščenje velja tudi za obstoječe jaške AB kinet.</t>
  </si>
  <si>
    <t>Čiščenje betonskih površin</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</si>
  <si>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110x60 cm:
 - dno kinete: 1,1 m x  4 m
 - stene kinete: 0,6 m x 4 m x 2
 - ležišče kinete: 0,12 m x 4 m x 2 
 - pokrov kinete (1,44 m x 1,0m) x 2 x 4 m
 - jaški 
</t>
  </si>
  <si>
    <t xml:space="preserve"> SKUPAJ : </t>
  </si>
  <si>
    <t>Dobava in nanos paropropustnega CO2</t>
  </si>
  <si>
    <r>
      <t>Dobava in nanos paropropustnega CO2 zapornega premaza skupaj s pripravo površine</t>
    </r>
    <r>
      <rPr>
        <b/>
        <u/>
        <sz val="10"/>
        <rFont val="Arial"/>
        <family val="2"/>
        <charset val="238"/>
      </rPr>
      <t xml:space="preserve"> ( notranjost kinete)</t>
    </r>
  </si>
  <si>
    <t>I. SANACIJA POŠKODB II., III., IV in V. KATEGORIJE</t>
  </si>
  <si>
    <t>Odstranitev betona</t>
  </si>
  <si>
    <r>
      <t xml:space="preserve">Odstranitev betona z vodnim curkom  pod visokim pritiskom od 1000 do 1500 barov do globine </t>
    </r>
    <r>
      <rPr>
        <b/>
        <sz val="10"/>
        <rFont val="Arial"/>
        <family val="2"/>
        <charset val="238"/>
      </rPr>
      <t>5 mm</t>
    </r>
    <r>
      <rPr>
        <sz val="10"/>
        <rFont val="Arial"/>
        <family val="2"/>
        <charset val="238"/>
      </rPr>
      <t xml:space="preserve">, do globine karbonatizacije, oziroma mehansko s pnevmatskimi kaldivi.
</t>
    </r>
    <r>
      <rPr>
        <b/>
        <u/>
        <sz val="10"/>
        <rFont val="Arial"/>
        <family val="2"/>
        <charset val="238"/>
      </rPr>
      <t>(notranje stene in obstoječi jaški)</t>
    </r>
  </si>
  <si>
    <t>- upoštevano cca 40 % površine</t>
  </si>
  <si>
    <t>Kombirano ročno – strojno čiščenje vgrajene armature</t>
  </si>
  <si>
    <r>
      <t xml:space="preserve">Kombirano ročno – strojno čiščenje vgrajene armature do stopnje očiščenosti Sa 2,5 , protikorozijska zaščita vgrajene armature z mineralnim premazom v dveh slojih, ki vsebuje stabilne inhibitorje korozije, obračun po m2 AB elementa, upoštevano 5-10 m armature /m2 elementa.
</t>
    </r>
    <r>
      <rPr>
        <b/>
        <u/>
        <sz val="10"/>
        <rFont val="Arial"/>
        <family val="2"/>
        <charset val="238"/>
      </rPr>
      <t>(notranje stene in obstoječi jaški )</t>
    </r>
  </si>
  <si>
    <t>Dobava in nanos adhezijskega sloja in reparaturne malte - do 2 cm</t>
  </si>
  <si>
    <r>
      <t xml:space="preserve">Dobava in nanos adhezijskega sloja in reparaturne malte v skupni debelini do 2 cm (v primeru večjih debelin večslojni nanos) skupaj z vsemi pomožnimi deli </t>
    </r>
    <r>
      <rPr>
        <b/>
        <u/>
        <sz val="10"/>
        <rFont val="Arial"/>
        <family val="2"/>
        <charset val="238"/>
      </rPr>
      <t xml:space="preserve">(pokrovi in notranje stene in obstoječi jaški) </t>
    </r>
  </si>
  <si>
    <t>Dobava in nanos adhezijskega sloja in reparaturne malte - 2 do 4 cm</t>
  </si>
  <si>
    <r>
      <t xml:space="preserve">Dobava in nanos adhezijskega sloja in reparaturne malte v skupni debelini od 2 do 4 cm (v primeru večjih debelin večslojni nanos) skupaj z vsemi pomožnimi deli </t>
    </r>
    <r>
      <rPr>
        <u/>
        <sz val="10"/>
        <rFont val="Arial"/>
        <family val="2"/>
        <charset val="238"/>
      </rPr>
      <t>(</t>
    </r>
    <r>
      <rPr>
        <b/>
        <u/>
        <sz val="10"/>
        <rFont val="Arial"/>
        <family val="2"/>
        <charset val="238"/>
      </rPr>
      <t>pokrovi in notranje stene in obstoječi jaški)</t>
    </r>
    <r>
      <rPr>
        <u/>
        <sz val="10"/>
        <rFont val="Arial"/>
        <family val="2"/>
        <charset val="238"/>
      </rPr>
      <t xml:space="preserve"> </t>
    </r>
  </si>
  <si>
    <t xml:space="preserve"> - upoštevano cca 15 % površine</t>
  </si>
  <si>
    <t>Odstranitev poškodovanega betona</t>
  </si>
  <si>
    <r>
      <t>Odstranitev poškodovanega betona z vodnim pritiskom 1000 do 1500 barov do</t>
    </r>
    <r>
      <rPr>
        <b/>
        <sz val="10"/>
        <rFont val="Arial"/>
        <family val="2"/>
        <charset val="238"/>
      </rPr>
      <t>10 mm</t>
    </r>
    <r>
      <rPr>
        <sz val="10"/>
        <rFont val="Arial"/>
        <family val="2"/>
        <charset val="238"/>
      </rPr>
      <t xml:space="preserve">oziroma do globine karbonatizacije in mehansko s  pnevmatskimi kladivi - delo je med ovirami. Kombinirano ročno strojno čiščenje vgrajene armature do stopnje čistosti Sa 2,5 , protikorozijska zaščita vgrajene armature z mineralnim premazom, ki vsebuje stabilne inhibitorje korozije, v dveh slojih, (upoštevano 5-10 tm armaturnih palic / m2 elementa - delo med ovirami). Dobava in nanos adhezijskega sloja in neskrčljive polimerno modificirane sanacijske malte, ki vsebuje inhibitorje korozije, v skupni debelini do 2 cm (v primeru večjih debelin večslojni nanos), skupaj s pomožnimi deli - delo med ovirami.
</t>
    </r>
    <r>
      <rPr>
        <b/>
        <u/>
        <sz val="10"/>
        <rFont val="Arial"/>
        <family val="2"/>
        <charset val="238"/>
      </rPr>
      <t>Dno kinete.</t>
    </r>
  </si>
  <si>
    <t>Sanacija dna kinete</t>
  </si>
  <si>
    <t>Nabava, dobava betona C30/37 (S4/S5) granulacije 0-4mm, z mikroarmaturo ter izdelava reprofilacije dna kinete v debelini 3-5cm na predhodno premazano površino z emulzijo vključno s finim zaribavanjem in vsemi ročnimi in strojnimi transporti do mesta vgradnje kompletno z predhodno zaščito vročevodnih cevi z filcem.</t>
  </si>
  <si>
    <t>Obdelava vertikalnih in horizontalnih fug</t>
  </si>
  <si>
    <t>Obdelava vertikalnih in horizontalnih fug med betonskimi elementi kinete s čiščenjem odstranitvijo odvečnega betona in dobava in nanos adhezijskega sloja in reparaturne malte, do debeline 4 cm.</t>
  </si>
  <si>
    <t xml:space="preserve"> - 3,54 m x 0,10 m x 4 kos</t>
  </si>
  <si>
    <t>Sanacija roba ležišč pokrovov betonskih plošč</t>
  </si>
  <si>
    <t xml:space="preserve">Sanacija roba ležišč pokrovov betonskih plošč z dvostranskim opažem in nanosom adhezijskega sloja in reparaturne malte v skupni debelini do 4cm.
</t>
  </si>
  <si>
    <t xml:space="preserve"> - 0.15 m x 4 m x 2</t>
  </si>
  <si>
    <t>III. INJEKTIRANJE RAZPOK</t>
  </si>
  <si>
    <t>Injektiranje razpok v betonu širine do 2 mm</t>
  </si>
  <si>
    <t>Injektiranje razpok v betonu širine do 2 mm z nizkoviskozno epoksidno smolo, skupaj z dobavo materiala in z vsemi pomožnimi deli</t>
  </si>
  <si>
    <t>IV. OJAČITEV POKROVOV Z DOLEPLJANJEM LAMEL</t>
  </si>
  <si>
    <t>Dobava in montaža karbonskih vezi</t>
  </si>
  <si>
    <t xml:space="preserve">Dobava in montaža karbonskih vezi CFK dimenzij 50/1,2 mm, E = 21000 kN/m2 sig v = 200 kN/cm2, skupaj s pripravo podlage in lepilom ter z vsemi pomožnimi deli   </t>
  </si>
  <si>
    <t>Čiščenje ostankov betona</t>
  </si>
  <si>
    <t>Čiščenje ostankov betona, izolacije, okruškov, ostankov opaža, mulja,z iznosom in odvozom na deponijo.</t>
  </si>
  <si>
    <t>ure</t>
  </si>
  <si>
    <t>Strojno in ročno čiščenje sprijete malte</t>
  </si>
  <si>
    <t>Strojno in ročno čiščenje sprijete malte v fugah med krovnimi ploščami in ležišči.</t>
  </si>
  <si>
    <t>Nadzor in kontrola kakovosti</t>
  </si>
  <si>
    <r>
      <t xml:space="preserve">Investitorjev nadzor nad kvaliteto sanacije armiranobetonskih površin - kontrola kakovosti vgrajenih materijalov, kontrola postopkov tehnologije  vgrajevanja in pomoč investitorju pri spremembah ali dopolnitvah pri izvajanju sanacije. </t>
    </r>
    <r>
      <rPr>
        <b/>
        <sz val="10"/>
        <rFont val="Arial"/>
        <family val="2"/>
        <charset val="238"/>
      </rPr>
      <t xml:space="preserve">Izvajalca nadzora določi investitor! </t>
    </r>
    <r>
      <rPr>
        <sz val="10"/>
        <rFont val="Arial"/>
        <family val="2"/>
        <charset val="238"/>
      </rPr>
      <t xml:space="preserve">  </t>
    </r>
  </si>
  <si>
    <t>Nepredvidena  dela</t>
  </si>
  <si>
    <t xml:space="preserve"> - 0.15 m x 2 m x 2</t>
  </si>
  <si>
    <t>GLAVNI VROČEVOD T800 DN200</t>
  </si>
  <si>
    <t>SANACIJA ODSEKOV KINET K-97x56</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</si>
  <si>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0,97x0,56 cm:
 - dno kinete: 0,97 m x  2 m
 - stene kinete: 0,56 m x 2 m x 2
 - ležišče kinete: 0,12 m x 2 m x 2 
 - pokrov kinete (1,21 m x 1,0m) x 2 x 2 m
 - jaški 
</t>
  </si>
  <si>
    <t xml:space="preserve"> - 3,4,1 m x 0,10 m x 2 kos</t>
  </si>
  <si>
    <t>kineta 180x100 - deb. 16cm in vel. 208 x 150 cm</t>
  </si>
  <si>
    <t>Sanacija prehoda kineta - AB ali opečni zid</t>
  </si>
  <si>
    <t>Sanacija vstopa kinete v objekt skozi armiranobetonski, kamniti ali opečni zunanji zid,  odvoz odpadnega materiala na stalno deponijo. Izvedba hidroizolacije z izolacijskim materialom - Izotekt T4 in zaščito izolacije.</t>
  </si>
  <si>
    <t xml:space="preserve">kinteta 110x60 </t>
  </si>
  <si>
    <t>Zid - kamniti ali opečni</t>
  </si>
  <si>
    <t xml:space="preserve">Rušenje zidu iz kamna ali opeke, z vsemi manipulacijami, z odvozom v raztresenem stanju na stalno deponijo, vključno s pristojbino in ponovna postavitev. </t>
  </si>
  <si>
    <r>
      <t xml:space="preserve">Izdelava kinete vel. </t>
    </r>
    <r>
      <rPr>
        <b/>
        <sz val="10"/>
        <rFont val="Arial"/>
        <family val="2"/>
        <charset val="238"/>
      </rPr>
      <t>1,8 x 1,0 m</t>
    </r>
    <r>
      <rPr>
        <sz val="10"/>
        <rFont val="Arial"/>
        <family val="2"/>
        <charset val="238"/>
      </rPr>
      <t>. Betoniranje podložnega betona MB 15, deb. 5 cm; 0,13 m</t>
    </r>
    <r>
      <rPr>
        <vertAlign val="superscript"/>
        <sz val="10"/>
        <rFont val="Arial"/>
        <family val="2"/>
        <charset val="238"/>
      </rPr>
      <t>3</t>
    </r>
    <r>
      <rPr>
        <sz val="10"/>
        <rFont val="Arial"/>
        <family val="2"/>
        <charset val="238"/>
      </rPr>
      <t>/m. Dobava in polaganje armatur za kineto; 5,0 kg/m. Betoniranje dna in sten kinete z betonom MB 30; 1,56 m</t>
    </r>
    <r>
      <rPr>
        <vertAlign val="superscript"/>
        <sz val="10"/>
        <rFont val="Arial"/>
        <family val="2"/>
        <charset val="238"/>
      </rPr>
      <t>3</t>
    </r>
    <r>
      <rPr>
        <sz val="10"/>
        <rFont val="Arial"/>
        <family val="2"/>
        <charset val="238"/>
      </rPr>
      <t xml:space="preserve">/m. </t>
    </r>
    <r>
      <rPr>
        <u val="double"/>
        <sz val="10"/>
        <rFont val="Arial"/>
        <family val="2"/>
        <charset val="238"/>
      </rPr>
      <t>Izdelava čelne stene pri prehodu predizoliranih cevi</t>
    </r>
    <r>
      <rPr>
        <sz val="10"/>
        <rFont val="Arial"/>
        <family val="2"/>
        <charset val="238"/>
      </rPr>
      <t>. Izdelava in odstranitev dvostranskega opaža sten kinete; 6,08 m2/m. Dobava in polaganje krovnih plošč za ravni del in zavoje kinete iz betona MB 20. Zalitje vseh stikov in odkrušenih mest s plastificirano - akrilno malto. Izdelava hidroizolacije nad krovnimi površinami z eno plastjo Izotekta T4 na predhodni premaz Ibitola. Izdelava zaščitnega sloja nad izolacijo deb. 5 cm s peskom zrnatosti od 0 do 10 mm; 2,0 m2/m.</t>
    </r>
  </si>
  <si>
    <t>kineta 140x80 - deb. 13cm in vel. 165,6 x 100 cm</t>
  </si>
  <si>
    <t>110x60 - deb. 13cm in vel. 134 x 100 cm</t>
  </si>
  <si>
    <r>
      <t xml:space="preserve">Izdelava kinete vel. </t>
    </r>
    <r>
      <rPr>
        <b/>
        <sz val="10"/>
        <rFont val="Arial"/>
        <family val="2"/>
        <charset val="238"/>
      </rPr>
      <t>1,4 x 0,8 m</t>
    </r>
    <r>
      <rPr>
        <sz val="10"/>
        <rFont val="Arial"/>
        <family val="2"/>
        <charset val="238"/>
      </rPr>
      <t>. Betoniranje podložnega betona C12/15, deb. 5 cm; 0,05 m</t>
    </r>
    <r>
      <rPr>
        <vertAlign val="superscript"/>
        <sz val="10"/>
        <rFont val="Arial"/>
        <family val="2"/>
        <charset val="238"/>
      </rPr>
      <t>3</t>
    </r>
    <r>
      <rPr>
        <sz val="10"/>
        <rFont val="Arial"/>
        <family val="2"/>
        <charset val="238"/>
      </rPr>
      <t>/m. Dobava in polaganje armatur za kineto; 5,0 kg/m. Betoniranje dna in sten kinete z betonom C25/30; 0,180 m</t>
    </r>
    <r>
      <rPr>
        <vertAlign val="superscript"/>
        <sz val="10"/>
        <rFont val="Arial"/>
        <family val="2"/>
        <charset val="238"/>
      </rPr>
      <t>3</t>
    </r>
    <r>
      <rPr>
        <sz val="10"/>
        <rFont val="Arial"/>
        <family val="2"/>
        <charset val="238"/>
      </rPr>
      <t>/m.</t>
    </r>
    <r>
      <rPr>
        <u val="double"/>
        <sz val="10"/>
        <rFont val="Arial"/>
        <family val="2"/>
        <charset val="238"/>
      </rPr>
      <t xml:space="preserve"> Izdelava čelne stene pri prehodu predizoliranih cevi</t>
    </r>
    <r>
      <rPr>
        <sz val="10"/>
        <rFont val="Arial"/>
        <family val="2"/>
        <charset val="238"/>
      </rPr>
      <t>. Izdelava in odstranitev dvostranskega opaža sten kinete; 1,80 m2/m. Dobava in polaganje krovnih plošč za ravni del in zavoje kinete iz betona C16/20. Zalitje vseh stikov in odkrušenih mest s plastificirano - akrilno malto. Izdelava hidroizolacije nad krovnimi površinami z eno plastjo Izotekta T4 na predhodni premaz Ibitola. Izdelava zaščitnega sloja nad izolacijo deb. 5 cm s peskom zrnatosti od 0 do 10 mm; 0,8 m2/m.</t>
    </r>
  </si>
  <si>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Izolirati  je treba tudi zunaji stik med steno in ploščo, vsaj 20 cm pod naležno površino. Sledi vgradnja dodatne zaščite hidroizolacije s točkovno folijo, napr.Tefond- Isostud, 3,2 m2/m ter vgradnja peščene zaščite  d= 5 cm s peskom zrnavosti 0-10 mm, 1,6 m2/m.</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</si>
  <si>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Izolirati  je treba tudi zunaji stik med steno in ploščo, vsaj 20 cm pod naležno površino. Sledi vgradnja dodatne zaščite hidroizolacije s točkovno folijo, napr.Tefond- Isostud, 3,2 m2/m ter vgradnja peščene zaščite  d= 5 cm s peskom zrnavosti 0-10 mm, 1,6 m2/m.</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</si>
  <si>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Izolirati  je treba tudi zunaji stik med steno in ploščo, vsaj 20 cm pod naležno površino. Sledi vgradnja dodatne zaščite hidroizolacije s točkovno folijo, napr.Tefond- Isostud, 2,5 m2/m ter vgradnja peščene zaščite  d= 5 cm s peskom zrnavosti 0-10 mm, 1,5 m2/m.</t>
  </si>
  <si>
    <r>
      <t xml:space="preserve">Izdelava kinete vel. </t>
    </r>
    <r>
      <rPr>
        <b/>
        <sz val="10"/>
        <rFont val="Arial"/>
        <family val="2"/>
        <charset val="238"/>
      </rPr>
      <t>1,4 x 8,0 m</t>
    </r>
    <r>
      <rPr>
        <sz val="10"/>
        <rFont val="Arial"/>
        <family val="2"/>
        <charset val="238"/>
      </rPr>
      <t>. Betoniranje podložnega betona MB 15, deb. 5 cm; 0,13 m</t>
    </r>
    <r>
      <rPr>
        <vertAlign val="superscript"/>
        <sz val="10"/>
        <rFont val="Arial"/>
        <family val="2"/>
        <charset val="238"/>
      </rPr>
      <t>3</t>
    </r>
    <r>
      <rPr>
        <sz val="10"/>
        <rFont val="Arial"/>
        <family val="2"/>
        <charset val="238"/>
      </rPr>
      <t>/m. Dobava in polaganje armatur za kineto; 5,0 kg/m. Betoniranje dna in sten kinete z betonom MB 30; 0,6 m</t>
    </r>
    <r>
      <rPr>
        <vertAlign val="superscript"/>
        <sz val="10"/>
        <rFont val="Arial"/>
        <family val="2"/>
        <charset val="238"/>
      </rPr>
      <t>3</t>
    </r>
    <r>
      <rPr>
        <sz val="10"/>
        <rFont val="Arial"/>
        <family val="2"/>
        <charset val="238"/>
      </rPr>
      <t xml:space="preserve">/m. </t>
    </r>
    <r>
      <rPr>
        <u val="double"/>
        <sz val="10"/>
        <rFont val="Arial"/>
        <family val="2"/>
        <charset val="238"/>
      </rPr>
      <t>Izdelava čelne stene pri prehodu predizoliranih cevi</t>
    </r>
    <r>
      <rPr>
        <sz val="10"/>
        <rFont val="Arial"/>
        <family val="2"/>
        <charset val="238"/>
      </rPr>
      <t>. Izdelava in odstranitev dvostranskega opaža sten kinete; 3,2 m2/m. Dobava in polaganje krovnih plošč za ravni del in zavoje kinete iz betona MB 20. Zalitje vseh stikov in odkrušenih mest s plastificirano - akrilno malto. Izdelava hidroizolacije nad krovnimi površinami z eno plastjo Izotekta T4 na predhodni premaz Ibitola. Izdelava zaščitnega sloja nad izolacijo deb. 5 cm s peskom zrnatosti od 0 do 10 mm; 1,5 m2/m.</t>
    </r>
  </si>
  <si>
    <t>GLAVNI VROČEVOD T800</t>
  </si>
  <si>
    <t>SANACIJA ODSEKOV KINET</t>
  </si>
  <si>
    <r>
      <t xml:space="preserve">AB POKROV KINET - </t>
    </r>
    <r>
      <rPr>
        <b/>
        <sz val="10"/>
        <rFont val="Arial"/>
        <family val="2"/>
        <charset val="238"/>
      </rPr>
      <t>TIP 4 - 2 kom</t>
    </r>
  </si>
  <si>
    <t>Rušenje AB pokrova kinete</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</si>
  <si>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</si>
  <si>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</si>
  <si>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</si>
  <si>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</si>
  <si>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</si>
  <si>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 xml:space="preserve">Pokrov kinete. Površina pokrova v dvostranskem naklonu 2% gladko zalikana.                                      AB pokrov debeline e = 12 cm:
- Beton C 25/30 - količina 0,27 m3
- Arm. do </t>
    </r>
    <r>
      <rPr>
        <sz val="10"/>
        <rFont val="Symbol"/>
        <family val="1"/>
        <charset val="2"/>
      </rPr>
      <t>f</t>
    </r>
    <r>
      <rPr>
        <sz val="10"/>
        <rFont val="Arial CE"/>
        <charset val="238"/>
      </rPr>
      <t xml:space="preserve"> 12-20 kg nad </t>
    </r>
    <r>
      <rPr>
        <sz val="10"/>
        <rFont val="Symbol"/>
        <family val="1"/>
        <charset val="2"/>
      </rPr>
      <t>f</t>
    </r>
    <r>
      <rPr>
        <sz val="10"/>
        <rFont val="Arial CE"/>
        <charset val="238"/>
      </rPr>
      <t xml:space="preserve"> 14-24 kg, mreže 5 kg
- Opaž dna 2,42 m2
- opaž roba pokrova (višine 9 - 12 cm) 0,52 m2     - opaž nadvišanja ležišča 0,56 m2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</si>
  <si>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</si>
  <si>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</si>
  <si>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</si>
  <si>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</si>
  <si>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</si>
  <si>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r>
      <t xml:space="preserve">AB POKROV KINET - </t>
    </r>
    <r>
      <rPr>
        <b/>
        <sz val="10"/>
        <rFont val="Arial"/>
        <family val="2"/>
        <charset val="238"/>
      </rPr>
      <t>TIP 3 - 1 kom</t>
    </r>
  </si>
  <si>
    <r>
      <t xml:space="preserve">Pokrov kinete. Površina pokrova v dvostranskem naklonu 2% gladko zalikana.                                      AB pokrov debeline e = 12 cm:
- Beton C 25/30 - količina 0,25 m3
- Arm. do </t>
    </r>
    <r>
      <rPr>
        <sz val="10"/>
        <rFont val="Symbol"/>
        <family val="1"/>
        <charset val="2"/>
      </rPr>
      <t>f</t>
    </r>
    <r>
      <rPr>
        <sz val="10"/>
        <rFont val="Arial CE"/>
        <charset val="238"/>
      </rPr>
      <t xml:space="preserve"> 12-22 kg nad </t>
    </r>
    <r>
      <rPr>
        <sz val="10"/>
        <rFont val="Symbol"/>
        <family val="1"/>
        <charset val="2"/>
      </rPr>
      <t>f</t>
    </r>
    <r>
      <rPr>
        <sz val="10"/>
        <rFont val="Arial CE"/>
        <charset val="238"/>
      </rPr>
      <t xml:space="preserve"> 14-23 kg, mreže 5 kg
- Opaž dna 2,31 m2
- opaž roba pokrova (višine 9 - 12 cm) 0,53 m2     - opaž nadvišanja ležišča 0,52 m2
</t>
    </r>
  </si>
  <si>
    <t>AB POKROV KINET - TIP 2 - 1 kom</t>
  </si>
  <si>
    <r>
      <t xml:space="preserve">Pokrov kinete. Površina pokrova v dvostranskem naklonu 2% gladko zalikana.                                      AB pokrov debeline e = 11 cm:
- Beton C 25/30 - količina 0,17 m3
- Armatura do </t>
    </r>
    <r>
      <rPr>
        <sz val="10"/>
        <rFont val="Symbol"/>
        <family val="1"/>
        <charset val="2"/>
      </rPr>
      <t>f</t>
    </r>
    <r>
      <rPr>
        <sz val="10"/>
        <rFont val="Arial CE"/>
        <charset val="238"/>
      </rPr>
      <t xml:space="preserve"> 12 - 31 kg, mreže 4 kg
- Opaž dna 1,76 m2
- opaž roba pokrova (višine 7 - 10 cm) 0,43 m2     - opaž nadvišanja ležišča 0,52 m2
</t>
    </r>
  </si>
  <si>
    <t>Sanacija priključne kinete Tip 5 - 2 kom (110/60) - Creatina</t>
  </si>
  <si>
    <t>Sanacija priključne kinete Tip 4 - 2 kom (97/56) JA 195</t>
  </si>
  <si>
    <t>Sanacija priključne kinete Tip 3 - 1 kom (86/46) JA 195</t>
  </si>
  <si>
    <t>Sanacija priključne kinete Tip 2 - 1 kom (66/43) JA195</t>
  </si>
  <si>
    <t>Sanacija priključne kinete Tip 4 - 1 kom (97/56) City park</t>
  </si>
  <si>
    <t>5.1.11</t>
  </si>
  <si>
    <t>5.1.12</t>
  </si>
  <si>
    <t>30III-769-00 OBNOVA VROČEVODA T800 IN T805, ODSEK CITY PARK - JA 195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</si>
</sst>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35"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sz val="11"/>
      <name val="Arial"/>
      <family val="2"/>
      <charset val="238"/>
    </font>
    <font>
      <b/>
      <i/>
      <sz val="10"/>
      <name val="Arial"/>
      <family val="2"/>
      <charset val="238"/>
    </font>
    <font>
      <i/>
      <sz val="10"/>
      <color rgb="FF7F7F7F"/>
      <name val="Arial"/>
      <family val="2"/>
      <charset val="238"/>
    </font>
    <font>
      <sz val="10"/>
      <name val="Times New Roman CE"/>
      <charset val="238"/>
    </font>
    <font>
      <b/>
      <sz val="10"/>
      <name val="Arial CE"/>
      <charset val="238"/>
    </font>
    <font>
      <sz val="10"/>
      <name val="Symbol"/>
      <family val="1"/>
      <charset val="2"/>
    </font>
    <font>
      <b/>
      <sz val="10"/>
      <name val="Symbol"/>
      <family val="1"/>
      <charset val="2"/>
    </font>
    <font>
      <sz val="12"/>
      <name val="Arial"/>
      <family val="2"/>
      <charset val="238"/>
    </font>
    <font>
      <strike/>
      <sz val="12"/>
      <name val="Arial"/>
      <family val="2"/>
      <charset val="238"/>
    </font>
    <font>
      <sz val="8"/>
      <name val="Arial CE"/>
      <charset val="238"/>
    </font>
    <font>
      <sz val="10"/>
      <color rgb="FFC00000"/>
      <name val="Arial Black"/>
      <family val="2"/>
      <charset val="238"/>
    </font>
    <font>
      <sz val="10"/>
      <color rgb="FF0070C0"/>
      <name val="Arial"/>
      <family val="2"/>
      <charset val="238"/>
    </font>
    <font>
      <u/>
      <sz val="10"/>
      <name val="Arial"/>
      <family val="2"/>
      <charset val="238"/>
    </font>
    <font>
      <sz val="11"/>
      <name val="Calibri"/>
      <family val="2"/>
      <charset val="238"/>
    </font>
    <font>
      <b/>
      <u/>
      <sz val="20"/>
      <name val="Arial"/>
      <family val="2"/>
      <charset val="238"/>
    </font>
    <font>
      <b/>
      <sz val="16"/>
      <name val="Arial"/>
      <family val="2"/>
      <charset val="238"/>
    </font>
    <font>
      <b/>
      <i/>
      <sz val="12"/>
      <name val="Arial"/>
      <family val="2"/>
      <charset val="238"/>
    </font>
    <font>
      <i/>
      <sz val="10"/>
      <name val="Arial"/>
      <family val="2"/>
      <charset val="238"/>
    </font>
    <font>
      <sz val="10"/>
      <name val="Times New Roman CE"/>
      <family val="1"/>
      <charset val="238"/>
    </font>
    <font>
      <b/>
      <u/>
      <sz val="10"/>
      <name val="Arial"/>
      <family val="2"/>
      <charset val="238"/>
    </font>
    <font>
      <u val="double"/>
      <sz val="10"/>
      <name val="Arial"/>
      <family val="2"/>
      <charset val="238"/>
    </font>
    <font>
      <sz val="10"/>
      <name val="Arial"/>
      <family val="2"/>
    </font>
    <font>
      <sz val="11"/>
      <name val="Arial"/>
      <family val="2"/>
    </font>
    <font>
      <sz val="12"/>
      <name val="Arial"/>
      <family val="2"/>
    </font>
    <font>
      <b/>
      <sz val="10"/>
      <name val="Arial CE"/>
      <family val="2"/>
      <charset val="238"/>
    </font>
  </fonts>
  <fills count="4">
    <fill>
      <patternFill patternType="none"/>
    </fill>
    <fill>
      <patternFill patternType="gray125"/>
    </fill>
    <fill>
      <patternFill patternType="solid">
        <fgColor indexed="47"/>
        <bgColor indexed="64"/>
      </patternFill>
    </fill>
    <fill>
      <patternFill patternType="solid">
        <fgColor theme="0" tint="-0.14996795556505021"/>
        <bgColor indexed="64"/>
      </patternFill>
    </fill>
  </fills>
  <borders count="3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diagonal/>
    </border>
    <border>
      <left/>
      <right/>
      <top style="medium">
        <color rgb="FF000000"/>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hair">
        <color indexed="64"/>
      </left>
      <right/>
      <top style="hair">
        <color indexed="64"/>
      </top>
      <bottom style="thin">
        <color indexed="64"/>
      </bottom>
      <diagonal/>
    </border>
  </borders>
  <cellStyleXfs count="17">
    <xf numFmtId="0" fontId="0" fillId="0" borderId="0"/>
    <xf numFmtId="0" fontId="2" fillId="0" borderId="0"/>
    <xf numFmtId="164" fontId="1" fillId="0" borderId="0" applyFont="0" applyFill="0" applyBorder="0" applyAlignment="0" applyProtection="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2" fillId="0" borderId="0"/>
    <xf numFmtId="0" fontId="1" fillId="0" borderId="0"/>
  </cellStyleXfs>
  <cellXfs count="359">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0" fontId="4" fillId="0" borderId="6" xfId="13" applyFont="1" applyFill="1" applyBorder="1" applyAlignment="1" applyProtection="1">
      <alignment horizontal="center" vertical="center"/>
    </xf>
    <xf numFmtId="4" fontId="4" fillId="0" borderId="0" xfId="2" applyNumberFormat="1" applyFont="1" applyFill="1" applyBorder="1" applyAlignment="1" applyProtection="1">
      <alignment horizontal="right"/>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8"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4" fillId="0" borderId="0" xfId="3"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10" fillId="0" borderId="2" xfId="0" applyFont="1" applyFill="1" applyBorder="1" applyAlignment="1" applyProtection="1">
      <alignment horizontal="left" vertical="top" wrapText="1"/>
    </xf>
    <xf numFmtId="0" fontId="10" fillId="0" borderId="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3" fillId="0" borderId="0" xfId="0" applyFont="1" applyAlignment="1">
      <alignment horizontal="center"/>
    </xf>
    <xf numFmtId="0" fontId="3" fillId="0" borderId="1" xfId="0" applyFont="1" applyBorder="1" applyAlignment="1" applyProtection="1">
      <alignment vertical="top"/>
    </xf>
    <xf numFmtId="49" fontId="3" fillId="0" borderId="6" xfId="0" applyNumberFormat="1" applyFont="1" applyFill="1" applyBorder="1" applyAlignment="1">
      <alignment vertical="center"/>
    </xf>
    <xf numFmtId="0" fontId="3" fillId="0" borderId="6" xfId="0" applyFont="1" applyFill="1" applyBorder="1" applyAlignment="1">
      <alignment horizontal="center" vertical="center"/>
    </xf>
    <xf numFmtId="0" fontId="4" fillId="0" borderId="4" xfId="0" applyFont="1" applyFill="1" applyBorder="1" applyAlignment="1" applyProtection="1">
      <alignment horizontal="center" vertical="center" wrapText="1"/>
    </xf>
    <xf numFmtId="0" fontId="4" fillId="0" borderId="0" xfId="0" applyFont="1" applyBorder="1" applyAlignment="1" applyProtection="1">
      <alignment vertical="top" wrapText="1"/>
    </xf>
    <xf numFmtId="0" fontId="4" fillId="0" borderId="0" xfId="0" applyFont="1" applyAlignment="1" applyProtection="1">
      <alignment horizontal="left" vertical="top"/>
    </xf>
    <xf numFmtId="0" fontId="4" fillId="0" borderId="0" xfId="0" applyFont="1" applyAlignment="1" applyProtection="1">
      <alignment horizontal="left" vertical="top"/>
    </xf>
    <xf numFmtId="0" fontId="8" fillId="0" borderId="0" xfId="0" applyFont="1" applyAlignment="1">
      <alignment vertical="center"/>
    </xf>
    <xf numFmtId="0" fontId="3" fillId="0" borderId="0" xfId="0" applyFont="1"/>
    <xf numFmtId="0" fontId="4" fillId="3" borderId="6" xfId="13" applyFont="1" applyFill="1" applyBorder="1" applyAlignment="1">
      <alignment horizontal="center" vertical="center"/>
    </xf>
    <xf numFmtId="0" fontId="4" fillId="3" borderId="6" xfId="13" applyFont="1" applyFill="1" applyBorder="1" applyAlignment="1">
      <alignment horizontal="center" vertical="center" wrapText="1"/>
    </xf>
    <xf numFmtId="0" fontId="4" fillId="0" borderId="6" xfId="13" applyFont="1" applyBorder="1" applyAlignment="1">
      <alignment horizontal="center" vertical="center"/>
    </xf>
    <xf numFmtId="4" fontId="4" fillId="0" borderId="6" xfId="13" applyNumberFormat="1" applyFont="1" applyBorder="1" applyAlignment="1">
      <alignment horizontal="right" vertical="center"/>
    </xf>
    <xf numFmtId="0" fontId="4" fillId="0" borderId="11" xfId="13" applyFont="1" applyBorder="1" applyAlignment="1">
      <alignment horizontal="center" vertical="center"/>
    </xf>
    <xf numFmtId="0" fontId="4" fillId="0" borderId="11" xfId="13" applyFont="1" applyBorder="1" applyAlignment="1">
      <alignment vertical="center" wrapText="1"/>
    </xf>
    <xf numFmtId="0" fontId="3" fillId="0" borderId="11" xfId="13" applyFont="1" applyBorder="1" applyAlignment="1">
      <alignment vertical="center" wrapText="1"/>
    </xf>
    <xf numFmtId="4" fontId="4" fillId="0" borderId="11" xfId="13" applyNumberFormat="1" applyFont="1" applyBorder="1" applyAlignment="1">
      <alignment horizontal="right" vertical="center"/>
    </xf>
    <xf numFmtId="0" fontId="4" fillId="0" borderId="12" xfId="0" applyFont="1" applyBorder="1"/>
    <xf numFmtId="0" fontId="5" fillId="0" borderId="0" xfId="0" applyFont="1"/>
    <xf numFmtId="0" fontId="4" fillId="0" borderId="0" xfId="0" applyFont="1"/>
    <xf numFmtId="0" fontId="4" fillId="0" borderId="4" xfId="0" applyFont="1" applyBorder="1" applyAlignment="1">
      <alignment horizontal="center" vertical="center" wrapText="1"/>
    </xf>
    <xf numFmtId="4" fontId="4" fillId="0" borderId="5" xfId="0" applyNumberFormat="1" applyFont="1" applyBorder="1" applyAlignment="1">
      <alignment horizontal="center" vertical="center"/>
    </xf>
    <xf numFmtId="49" fontId="3" fillId="0" borderId="6" xfId="0" applyNumberFormat="1" applyFont="1" applyBorder="1" applyAlignment="1">
      <alignment vertical="center"/>
    </xf>
    <xf numFmtId="0" fontId="3" fillId="0" borderId="6" xfId="0" applyFont="1" applyBorder="1" applyAlignment="1">
      <alignment horizontal="center" vertical="center"/>
    </xf>
    <xf numFmtId="0" fontId="4" fillId="0" borderId="0" xfId="13" applyFont="1" applyBorder="1" applyAlignment="1" applyProtection="1">
      <alignment horizontal="center" vertical="center"/>
    </xf>
    <xf numFmtId="0" fontId="4" fillId="0" borderId="0" xfId="13" applyFont="1" applyBorder="1" applyAlignment="1" applyProtection="1">
      <alignment vertical="center" wrapText="1"/>
    </xf>
    <xf numFmtId="0" fontId="3" fillId="0" borderId="0" xfId="13" applyFont="1" applyBorder="1" applyAlignment="1" applyProtection="1">
      <alignment vertical="center" wrapText="1"/>
    </xf>
    <xf numFmtId="4" fontId="4" fillId="0" borderId="0" xfId="13" applyNumberFormat="1" applyFont="1" applyBorder="1" applyAlignment="1" applyProtection="1">
      <alignment horizontal="right" vertical="center"/>
    </xf>
    <xf numFmtId="4" fontId="4" fillId="0" borderId="4" xfId="13" applyNumberFormat="1" applyFont="1" applyBorder="1" applyAlignment="1" applyProtection="1">
      <alignment horizontal="right" vertical="center"/>
    </xf>
    <xf numFmtId="4" fontId="4" fillId="0" borderId="18" xfId="13" applyNumberFormat="1" applyFont="1" applyBorder="1" applyAlignment="1" applyProtection="1">
      <alignment horizontal="right" vertical="center"/>
    </xf>
    <xf numFmtId="0" fontId="23" fillId="0" borderId="0" xfId="5" applyFont="1" applyAlignment="1">
      <alignment wrapText="1"/>
    </xf>
    <xf numFmtId="0" fontId="1" fillId="0" borderId="0" xfId="5"/>
    <xf numFmtId="0" fontId="23" fillId="0" borderId="0" xfId="5" applyFont="1" applyAlignment="1">
      <alignment vertical="center" wrapText="1"/>
    </xf>
    <xf numFmtId="0" fontId="25" fillId="0" borderId="19" xfId="5" applyFont="1" applyBorder="1" applyAlignment="1">
      <alignment vertical="center" wrapText="1"/>
    </xf>
    <xf numFmtId="0" fontId="25" fillId="0" borderId="22" xfId="5" applyFont="1" applyBorder="1" applyAlignment="1">
      <alignment horizontal="center" vertical="center" wrapText="1"/>
    </xf>
    <xf numFmtId="0" fontId="5" fillId="0" borderId="23" xfId="5" applyFont="1" applyBorder="1" applyAlignment="1">
      <alignment horizontal="center" vertical="center" wrapText="1"/>
    </xf>
    <xf numFmtId="4" fontId="25" fillId="0" borderId="24" xfId="5" applyNumberFormat="1" applyFont="1" applyBorder="1" applyAlignment="1">
      <alignment horizontal="center" vertical="center" wrapText="1"/>
    </xf>
    <xf numFmtId="0" fontId="5" fillId="0" borderId="25" xfId="5" applyFont="1" applyBorder="1" applyAlignment="1">
      <alignment horizontal="center" vertical="center" wrapText="1"/>
    </xf>
    <xf numFmtId="0" fontId="23" fillId="0" borderId="0" xfId="5" applyFont="1"/>
    <xf numFmtId="4" fontId="25" fillId="0" borderId="27" xfId="5" applyNumberFormat="1" applyFont="1" applyBorder="1" applyAlignment="1">
      <alignment horizontal="center" vertical="center" wrapText="1"/>
    </xf>
    <xf numFmtId="0" fontId="5" fillId="0" borderId="28" xfId="5" applyFont="1" applyBorder="1" applyAlignment="1">
      <alignment horizontal="center" vertical="center" wrapText="1"/>
    </xf>
    <xf numFmtId="0" fontId="5" fillId="0" borderId="29" xfId="5" applyFont="1" applyBorder="1" applyAlignment="1">
      <alignment vertical="center"/>
    </xf>
    <xf numFmtId="4" fontId="25" fillId="0" borderId="30" xfId="5" applyNumberFormat="1" applyFont="1" applyBorder="1" applyAlignment="1">
      <alignment horizontal="center" vertical="center" wrapText="1"/>
    </xf>
    <xf numFmtId="0" fontId="3" fillId="0" borderId="0" xfId="5" applyFont="1" applyAlignment="1">
      <alignment horizontal="center" vertical="center"/>
    </xf>
    <xf numFmtId="0" fontId="3" fillId="0" borderId="0" xfId="5" applyFont="1" applyAlignment="1">
      <alignment wrapText="1"/>
    </xf>
    <xf numFmtId="0" fontId="3" fillId="0" borderId="0" xfId="5" applyFont="1"/>
    <xf numFmtId="0" fontId="1" fillId="0" borderId="0" xfId="5" applyAlignment="1">
      <alignment wrapText="1"/>
    </xf>
    <xf numFmtId="2" fontId="3" fillId="0" borderId="2" xfId="0" applyNumberFormat="1" applyFont="1" applyBorder="1" applyAlignment="1" applyProtection="1">
      <alignment horizontal="right"/>
    </xf>
    <xf numFmtId="0" fontId="4" fillId="0" borderId="0" xfId="0" applyFont="1" applyAlignment="1" applyProtection="1">
      <alignment horizontal="center" vertical="top" wrapText="1"/>
    </xf>
    <xf numFmtId="0" fontId="4" fillId="0" borderId="0" xfId="0" applyFont="1" applyAlignment="1" applyProtection="1">
      <alignment horizontal="left" vertical="top" wrapText="1"/>
    </xf>
    <xf numFmtId="2" fontId="3" fillId="0" borderId="0" xfId="0" applyNumberFormat="1" applyFont="1" applyAlignment="1" applyProtection="1">
      <alignment horizontal="right"/>
    </xf>
    <xf numFmtId="0" fontId="3" fillId="0" borderId="0" xfId="0" applyFont="1" applyAlignment="1" applyProtection="1">
      <alignment horizontal="center"/>
    </xf>
    <xf numFmtId="4" fontId="3" fillId="0" borderId="0" xfId="0" applyNumberFormat="1" applyFont="1" applyAlignment="1" applyProtection="1">
      <alignment horizontal="right"/>
    </xf>
    <xf numFmtId="0" fontId="3" fillId="0" borderId="0" xfId="0" applyFont="1" applyAlignment="1" applyProtection="1">
      <alignment horizontal="right"/>
    </xf>
    <xf numFmtId="0" fontId="3" fillId="0" borderId="0" xfId="0" applyFont="1" applyAlignment="1" applyProtection="1">
      <alignment horizontal="left" vertical="top" wrapText="1"/>
    </xf>
    <xf numFmtId="0" fontId="3" fillId="0" borderId="2" xfId="0" applyFont="1" applyBorder="1" applyAlignment="1" applyProtection="1">
      <alignment horizontal="left" vertical="top" wrapText="1"/>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2" xfId="0" applyFont="1" applyBorder="1" applyAlignment="1" applyProtection="1">
      <alignment horizontal="right"/>
    </xf>
    <xf numFmtId="0" fontId="4" fillId="0" borderId="0" xfId="0" applyFont="1" applyAlignment="1" applyProtection="1">
      <alignment horizontal="center" vertical="top"/>
    </xf>
    <xf numFmtId="0" fontId="3" fillId="0" borderId="1" xfId="0" applyFont="1" applyBorder="1" applyAlignment="1" applyProtection="1">
      <alignment horizontal="left" vertical="top" wrapText="1"/>
    </xf>
    <xf numFmtId="2" fontId="3" fillId="0" borderId="1" xfId="0" applyNumberFormat="1" applyFont="1" applyBorder="1" applyAlignment="1" applyProtection="1">
      <alignment horizontal="right"/>
    </xf>
    <xf numFmtId="0" fontId="4" fillId="0" borderId="2" xfId="0" applyFont="1" applyBorder="1" applyAlignment="1" applyProtection="1">
      <alignment horizontal="center" vertical="top" wrapText="1"/>
    </xf>
    <xf numFmtId="0" fontId="4" fillId="0" borderId="1" xfId="0" applyFont="1" applyBorder="1" applyAlignment="1" applyProtection="1">
      <alignment horizontal="center" vertical="top" wrapText="1"/>
    </xf>
    <xf numFmtId="0" fontId="3" fillId="0" borderId="2" xfId="0" applyFont="1" applyBorder="1" applyAlignment="1" applyProtection="1">
      <alignment horizontal="center" vertical="top"/>
    </xf>
    <xf numFmtId="165" fontId="4" fillId="0" borderId="0" xfId="0" applyNumberFormat="1" applyFont="1" applyAlignment="1" applyProtection="1">
      <alignment horizontal="center" vertical="top"/>
    </xf>
    <xf numFmtId="0" fontId="4" fillId="0" borderId="0" xfId="0" applyFont="1" applyAlignment="1" applyProtection="1">
      <alignment vertical="top" wrapText="1"/>
    </xf>
    <xf numFmtId="0" fontId="4" fillId="0" borderId="0" xfId="15" applyFont="1" applyAlignment="1" applyProtection="1">
      <alignment horizontal="justify" vertical="top" wrapText="1"/>
    </xf>
    <xf numFmtId="0" fontId="4" fillId="0" borderId="0" xfId="3" applyFont="1" applyAlignment="1" applyProtection="1">
      <alignment horizontal="left" vertical="top"/>
    </xf>
    <xf numFmtId="0" fontId="3" fillId="0" borderId="0" xfId="3" applyFont="1" applyAlignment="1" applyProtection="1">
      <alignment horizontal="center"/>
    </xf>
    <xf numFmtId="4" fontId="3" fillId="0" borderId="0" xfId="3" applyNumberFormat="1" applyFont="1" applyAlignment="1" applyProtection="1">
      <alignment horizontal="right"/>
    </xf>
    <xf numFmtId="0" fontId="3" fillId="0" borderId="0" xfId="3" applyFont="1" applyAlignment="1" applyProtection="1">
      <alignment horizontal="right"/>
    </xf>
    <xf numFmtId="0" fontId="4" fillId="0" borderId="0" xfId="5" applyFont="1" applyAlignment="1" applyProtection="1">
      <alignment horizontal="left" vertical="top" wrapText="1"/>
    </xf>
    <xf numFmtId="0" fontId="4" fillId="0" borderId="0" xfId="6" applyFont="1" applyAlignment="1" applyProtection="1">
      <alignment horizontal="left" vertical="top"/>
    </xf>
    <xf numFmtId="0" fontId="3" fillId="0" borderId="0" xfId="6" applyFont="1" applyAlignment="1" applyProtection="1">
      <alignment horizontal="left" vertical="top" wrapText="1"/>
    </xf>
    <xf numFmtId="0" fontId="3" fillId="0" borderId="1" xfId="6" applyFont="1" applyBorder="1" applyAlignment="1" applyProtection="1">
      <alignment horizontal="left" vertical="top" wrapText="1"/>
    </xf>
    <xf numFmtId="0" fontId="4" fillId="0" borderId="0" xfId="8" applyFont="1" applyAlignment="1" applyProtection="1">
      <alignment horizontal="left" vertical="top" wrapText="1"/>
    </xf>
    <xf numFmtId="0" fontId="3" fillId="0" borderId="0" xfId="8" applyFont="1" applyAlignment="1" applyProtection="1">
      <alignment horizontal="left" vertical="top" wrapText="1"/>
    </xf>
    <xf numFmtId="0" fontId="3" fillId="0" borderId="1" xfId="8" applyFont="1" applyBorder="1" applyAlignment="1" applyProtection="1">
      <alignment horizontal="left" vertical="top" wrapText="1"/>
    </xf>
    <xf numFmtId="0" fontId="4" fillId="0" borderId="0" xfId="9" applyFont="1" applyAlignment="1" applyProtection="1">
      <alignment horizontal="left" vertical="top"/>
    </xf>
    <xf numFmtId="0" fontId="4" fillId="0" borderId="0" xfId="10" applyFont="1" applyAlignment="1" applyProtection="1">
      <alignment horizontal="left" vertical="top" wrapText="1"/>
    </xf>
    <xf numFmtId="0" fontId="3" fillId="0" borderId="0" xfId="10" applyFont="1" applyAlignment="1" applyProtection="1">
      <alignment horizontal="left" vertical="top" wrapText="1"/>
    </xf>
    <xf numFmtId="0" fontId="3" fillId="0" borderId="1" xfId="1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0" xfId="0" applyFont="1" applyAlignment="1" applyProtection="1">
      <alignment horizontal="left" vertical="top" wrapText="1"/>
    </xf>
    <xf numFmtId="0" fontId="10" fillId="0" borderId="1" xfId="0" applyFont="1" applyBorder="1" applyAlignment="1" applyProtection="1">
      <alignment horizontal="left" vertical="top" wrapText="1"/>
    </xf>
    <xf numFmtId="4" fontId="6" fillId="0" borderId="0" xfId="0" applyNumberFormat="1" applyFont="1" applyAlignment="1" applyProtection="1">
      <alignment horizontal="right"/>
    </xf>
    <xf numFmtId="0" fontId="11" fillId="0" borderId="0" xfId="0" applyFont="1" applyAlignment="1" applyProtection="1">
      <alignment horizontal="left" vertical="top" wrapText="1"/>
    </xf>
    <xf numFmtId="0" fontId="6" fillId="0" borderId="0" xfId="0" applyFont="1" applyAlignment="1" applyProtection="1">
      <alignment horizontal="right"/>
    </xf>
    <xf numFmtId="9" fontId="3" fillId="0" borderId="0" xfId="0" applyNumberFormat="1" applyFont="1" applyAlignment="1" applyProtection="1">
      <alignment horizontal="center"/>
    </xf>
    <xf numFmtId="0" fontId="11" fillId="0" borderId="1" xfId="0" applyFont="1" applyBorder="1" applyAlignment="1" applyProtection="1">
      <alignment horizontal="left" vertical="top" wrapText="1"/>
    </xf>
    <xf numFmtId="0" fontId="6" fillId="0" borderId="1" xfId="0" applyFont="1" applyBorder="1" applyAlignment="1" applyProtection="1">
      <alignment horizontal="right"/>
    </xf>
    <xf numFmtId="9" fontId="3" fillId="0" borderId="1" xfId="0" applyNumberFormat="1" applyFont="1" applyBorder="1" applyAlignment="1" applyProtection="1">
      <alignment horizontal="center"/>
    </xf>
    <xf numFmtId="0" fontId="3" fillId="0" borderId="1" xfId="0" applyFont="1" applyBorder="1" applyAlignment="1" applyProtection="1">
      <alignment horizontal="right"/>
    </xf>
    <xf numFmtId="4" fontId="6" fillId="0" borderId="2" xfId="0" applyNumberFormat="1" applyFont="1" applyBorder="1" applyAlignment="1" applyProtection="1">
      <alignment horizontal="right"/>
    </xf>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5" fillId="0" borderId="0" xfId="0" applyFont="1" applyAlignment="1" applyProtection="1">
      <alignment horizontal="centerContinuous" vertical="top"/>
    </xf>
    <xf numFmtId="4" fontId="18" fillId="0" borderId="0" xfId="0" applyNumberFormat="1" applyFont="1" applyAlignment="1" applyProtection="1">
      <alignment horizontal="centerContinuous" vertical="top"/>
    </xf>
    <xf numFmtId="0" fontId="17" fillId="0" borderId="0" xfId="0" applyFont="1" applyAlignment="1" applyProtection="1">
      <alignment vertical="top"/>
    </xf>
    <xf numFmtId="0" fontId="4" fillId="0" borderId="0" xfId="0" applyFont="1" applyAlignment="1" applyProtection="1">
      <alignment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0" fontId="4" fillId="0" borderId="0" xfId="0" applyFont="1" applyAlignment="1" applyProtection="1">
      <alignment horizontal="left" vertical="top" wrapText="1"/>
    </xf>
    <xf numFmtId="0" fontId="14" fillId="0" borderId="2" xfId="16" applyFont="1" applyBorder="1" applyAlignment="1" applyProtection="1">
      <alignment horizontal="center" vertical="top"/>
    </xf>
    <xf numFmtId="0" fontId="0" fillId="0" borderId="2" xfId="16" applyFont="1" applyBorder="1" applyAlignment="1" applyProtection="1">
      <alignment vertical="top" wrapText="1"/>
    </xf>
    <xf numFmtId="4" fontId="1" fillId="0" borderId="2" xfId="16" applyNumberFormat="1" applyBorder="1" applyProtection="1"/>
    <xf numFmtId="0" fontId="1" fillId="0" borderId="2" xfId="16" applyBorder="1" applyAlignment="1" applyProtection="1">
      <alignment horizontal="center"/>
    </xf>
    <xf numFmtId="1" fontId="1" fillId="0" borderId="2" xfId="16" applyNumberFormat="1" applyBorder="1" applyProtection="1"/>
    <xf numFmtId="0" fontId="3" fillId="0" borderId="0" xfId="0" applyFont="1" applyAlignment="1" applyProtection="1">
      <alignment horizontal="justify"/>
    </xf>
    <xf numFmtId="0" fontId="14" fillId="0" borderId="0" xfId="16" applyFont="1" applyAlignment="1" applyProtection="1">
      <alignment horizontal="center" vertical="top"/>
    </xf>
    <xf numFmtId="0" fontId="14" fillId="0" borderId="0" xfId="16" applyFont="1" applyAlignment="1" applyProtection="1">
      <alignment vertical="top" wrapText="1"/>
    </xf>
    <xf numFmtId="4" fontId="1" fillId="0" borderId="0" xfId="16" applyNumberFormat="1" applyProtection="1"/>
    <xf numFmtId="0" fontId="1" fillId="0" borderId="0" xfId="16" applyAlignment="1" applyProtection="1">
      <alignment horizontal="center"/>
    </xf>
    <xf numFmtId="0" fontId="4" fillId="0" borderId="0" xfId="0" applyFont="1" applyAlignment="1" applyProtection="1">
      <alignment horizontal="justify"/>
    </xf>
    <xf numFmtId="0" fontId="0" fillId="0" borderId="0" xfId="16" applyFont="1" applyAlignment="1" applyProtection="1">
      <alignment vertical="top" wrapText="1"/>
    </xf>
    <xf numFmtId="4" fontId="3" fillId="0" borderId="0" xfId="0" applyNumberFormat="1" applyFont="1" applyAlignment="1" applyProtection="1">
      <alignment horizontal="justify"/>
    </xf>
    <xf numFmtId="0" fontId="4" fillId="0" borderId="1" xfId="0" applyFont="1" applyBorder="1" applyAlignment="1" applyProtection="1">
      <alignment horizontal="justify"/>
    </xf>
    <xf numFmtId="0" fontId="0" fillId="0" borderId="1" xfId="16" applyFont="1" applyBorder="1" applyAlignment="1" applyProtection="1">
      <alignment vertical="top" wrapText="1"/>
    </xf>
    <xf numFmtId="4" fontId="1" fillId="0" borderId="1" xfId="16" applyNumberFormat="1" applyBorder="1" applyProtection="1"/>
    <xf numFmtId="0" fontId="1" fillId="0" borderId="1" xfId="16" applyBorder="1" applyAlignment="1" applyProtection="1">
      <alignment horizontal="center"/>
    </xf>
    <xf numFmtId="0" fontId="0" fillId="0" borderId="0" xfId="16" applyFont="1" applyAlignment="1" applyProtection="1">
      <alignment horizontal="center"/>
    </xf>
    <xf numFmtId="0" fontId="4" fillId="0" borderId="2" xfId="0" applyFont="1" applyBorder="1" applyAlignment="1" applyProtection="1">
      <alignment horizontal="justify"/>
    </xf>
    <xf numFmtId="0" fontId="1" fillId="0" borderId="2" xfId="16" applyBorder="1" applyAlignment="1" applyProtection="1">
      <alignment vertical="top" wrapText="1"/>
    </xf>
    <xf numFmtId="0" fontId="1" fillId="0" borderId="0" xfId="16" applyAlignment="1" applyProtection="1">
      <alignment vertical="top" wrapText="1"/>
    </xf>
    <xf numFmtId="0" fontId="14" fillId="0" borderId="1" xfId="16" applyFont="1" applyBorder="1" applyAlignment="1" applyProtection="1">
      <alignment horizontal="center" vertical="top"/>
    </xf>
    <xf numFmtId="0" fontId="1" fillId="0" borderId="1" xfId="16" applyBorder="1" applyAlignment="1" applyProtection="1">
      <alignment vertical="top" wrapText="1"/>
    </xf>
    <xf numFmtId="1" fontId="3" fillId="0" borderId="0" xfId="0" applyNumberFormat="1" applyFont="1" applyAlignment="1" applyProtection="1">
      <alignment horizontal="justify"/>
    </xf>
    <xf numFmtId="4" fontId="0" fillId="0" borderId="0" xfId="0" applyNumberFormat="1" applyProtection="1"/>
    <xf numFmtId="0" fontId="1" fillId="0" borderId="0" xfId="16" applyAlignment="1" applyProtection="1">
      <alignment horizontal="center" vertical="top"/>
    </xf>
    <xf numFmtId="0" fontId="14" fillId="0" borderId="0" xfId="16" applyFont="1" applyProtection="1"/>
    <xf numFmtId="0" fontId="1" fillId="0" borderId="0" xfId="16" applyProtection="1"/>
    <xf numFmtId="0" fontId="3" fillId="0" borderId="0" xfId="0" applyFont="1" applyAlignment="1" applyProtection="1">
      <alignment horizontal="left"/>
    </xf>
    <xf numFmtId="4" fontId="6" fillId="0" borderId="0" xfId="0" applyNumberFormat="1" applyFont="1" applyAlignment="1" applyProtection="1">
      <alignment vertical="top"/>
    </xf>
    <xf numFmtId="4" fontId="1" fillId="0" borderId="16" xfId="16" applyNumberFormat="1" applyBorder="1" applyProtection="1">
      <protection locked="0"/>
    </xf>
    <xf numFmtId="49" fontId="4" fillId="0" borderId="1" xfId="0" applyNumberFormat="1" applyFont="1" applyBorder="1" applyAlignment="1" applyProtection="1">
      <alignment horizontal="center" vertical="center" textRotation="90" wrapText="1"/>
    </xf>
    <xf numFmtId="0" fontId="4" fillId="0" borderId="1" xfId="0" applyFont="1" applyBorder="1" applyAlignment="1" applyProtection="1">
      <alignment horizontal="center" vertical="center" textRotation="90" wrapText="1"/>
    </xf>
    <xf numFmtId="4" fontId="4" fillId="0" borderId="1" xfId="0" applyNumberFormat="1" applyFont="1" applyBorder="1" applyAlignment="1" applyProtection="1">
      <alignment horizontal="center" vertical="center" textRotation="90" wrapText="1"/>
    </xf>
    <xf numFmtId="0" fontId="3" fillId="0" borderId="0" xfId="0" applyFont="1" applyAlignment="1" applyProtection="1">
      <alignment horizontal="center" vertical="center" wrapText="1"/>
    </xf>
    <xf numFmtId="0" fontId="20" fillId="0" borderId="0" xfId="0" applyFont="1" applyAlignment="1" applyProtection="1">
      <alignment vertical="top"/>
    </xf>
    <xf numFmtId="0" fontId="4" fillId="0" borderId="0" xfId="11" applyFont="1" applyAlignment="1" applyProtection="1">
      <alignment horizontal="left" vertical="top"/>
    </xf>
    <xf numFmtId="0" fontId="3" fillId="0" borderId="1" xfId="0" applyFont="1" applyBorder="1" applyAlignment="1" applyProtection="1">
      <alignment horizontal="left" vertical="top"/>
    </xf>
    <xf numFmtId="0" fontId="3" fillId="0" borderId="0" xfId="9" applyFont="1" applyAlignment="1" applyProtection="1">
      <alignment horizontal="left" vertical="top" wrapText="1"/>
    </xf>
    <xf numFmtId="0" fontId="21" fillId="0" borderId="0" xfId="0" applyFont="1" applyAlignment="1" applyProtection="1">
      <alignment horizontal="justify" vertical="top" wrapText="1"/>
    </xf>
    <xf numFmtId="0" fontId="4" fillId="0" borderId="0" xfId="0" applyFont="1" applyAlignment="1" applyProtection="1">
      <alignment vertical="center" wrapText="1"/>
    </xf>
    <xf numFmtId="0" fontId="2" fillId="0" borderId="0" xfId="0" applyFont="1" applyProtection="1"/>
    <xf numFmtId="0" fontId="3" fillId="0" borderId="0" xfId="0" applyFont="1" applyAlignment="1" applyProtection="1">
      <alignment vertical="center" wrapText="1"/>
    </xf>
    <xf numFmtId="0" fontId="0" fillId="0" borderId="0" xfId="0" applyAlignment="1" applyProtection="1">
      <alignment vertical="center" wrapText="1"/>
    </xf>
    <xf numFmtId="0" fontId="22" fillId="0" borderId="0" xfId="0" applyFont="1" applyAlignment="1" applyProtection="1">
      <alignment vertical="center" wrapText="1"/>
    </xf>
    <xf numFmtId="0" fontId="2" fillId="0" borderId="0" xfId="0" applyFont="1" applyAlignment="1" applyProtection="1">
      <alignment vertical="top"/>
    </xf>
    <xf numFmtId="0" fontId="2" fillId="0" borderId="0" xfId="0" applyFont="1" applyAlignment="1" applyProtection="1">
      <alignment vertical="top" wrapText="1"/>
    </xf>
    <xf numFmtId="0" fontId="4" fillId="0" borderId="0" xfId="0" applyFont="1" applyAlignment="1" applyProtection="1">
      <alignment horizontal="left" vertical="top" wrapText="1"/>
    </xf>
    <xf numFmtId="0" fontId="4" fillId="0" borderId="0" xfId="0" applyFont="1" applyBorder="1" applyAlignment="1" applyProtection="1">
      <alignment horizontal="center" vertical="top" wrapText="1"/>
    </xf>
    <xf numFmtId="0" fontId="3" fillId="0" borderId="0" xfId="0" applyFont="1" applyBorder="1" applyAlignment="1" applyProtection="1">
      <alignment horizontal="left" vertical="top" wrapText="1"/>
    </xf>
    <xf numFmtId="2" fontId="3" fillId="0" borderId="0" xfId="0" applyNumberFormat="1" applyFont="1" applyBorder="1" applyAlignment="1" applyProtection="1">
      <alignment horizontal="right"/>
    </xf>
    <xf numFmtId="4" fontId="4" fillId="0" borderId="0" xfId="0" applyNumberFormat="1" applyFont="1" applyAlignment="1" applyProtection="1">
      <alignment horizontal="right"/>
    </xf>
    <xf numFmtId="0" fontId="28" fillId="0" borderId="0" xfId="15" applyFont="1" applyProtection="1"/>
    <xf numFmtId="0" fontId="3" fillId="0" borderId="0" xfId="0" applyFont="1" applyAlignment="1" applyProtection="1">
      <alignment horizontal="center" vertical="top" wrapText="1"/>
    </xf>
    <xf numFmtId="0" fontId="4" fillId="0" borderId="0" xfId="0" applyFont="1" applyAlignment="1" applyProtection="1">
      <alignment horizontal="left"/>
    </xf>
    <xf numFmtId="4" fontId="4" fillId="0" borderId="31" xfId="0" applyNumberFormat="1" applyFont="1" applyBorder="1" applyAlignment="1" applyProtection="1">
      <alignment horizontal="right" vertical="center" textRotation="90" wrapText="1"/>
    </xf>
    <xf numFmtId="0" fontId="4" fillId="0" borderId="0" xfId="0" applyFont="1" applyBorder="1" applyAlignment="1" applyProtection="1">
      <alignment horizontal="left" vertical="top" wrapText="1"/>
    </xf>
    <xf numFmtId="4" fontId="3" fillId="0" borderId="0" xfId="0" applyNumberFormat="1" applyFont="1" applyBorder="1" applyAlignment="1" applyProtection="1">
      <alignment horizontal="right"/>
      <protection locked="0"/>
    </xf>
    <xf numFmtId="1" fontId="3" fillId="0" borderId="0" xfId="0" applyNumberFormat="1" applyFont="1" applyBorder="1" applyAlignment="1" applyProtection="1">
      <alignment vertical="top"/>
    </xf>
    <xf numFmtId="0" fontId="4" fillId="0" borderId="0" xfId="0" applyFont="1" applyAlignment="1" applyProtection="1">
      <alignment horizontal="left" vertical="top"/>
    </xf>
    <xf numFmtId="0" fontId="0" fillId="0" borderId="0" xfId="0" applyProtection="1"/>
    <xf numFmtId="4" fontId="3" fillId="0" borderId="2" xfId="0" applyNumberFormat="1" applyFont="1" applyBorder="1" applyAlignment="1" applyProtection="1">
      <alignment horizontal="right" vertical="top"/>
    </xf>
    <xf numFmtId="0" fontId="31" fillId="0" borderId="0" xfId="0" applyFont="1" applyProtection="1"/>
    <xf numFmtId="0" fontId="31" fillId="0" borderId="0" xfId="0" applyFont="1" applyAlignment="1" applyProtection="1">
      <alignment vertical="top"/>
    </xf>
    <xf numFmtId="0" fontId="32" fillId="0" borderId="0" xfId="16" applyFont="1" applyProtection="1"/>
    <xf numFmtId="4" fontId="33" fillId="0" borderId="0" xfId="16" applyNumberFormat="1" applyFont="1" applyProtection="1"/>
    <xf numFmtId="0" fontId="1" fillId="0" borderId="1" xfId="16" applyBorder="1" applyAlignment="1" applyProtection="1">
      <alignment horizontal="center" vertical="top"/>
    </xf>
    <xf numFmtId="3" fontId="1" fillId="0" borderId="0" xfId="16" applyNumberFormat="1" applyProtection="1"/>
    <xf numFmtId="3" fontId="34" fillId="0" borderId="0" xfId="16" applyNumberFormat="1" applyFont="1" applyProtection="1"/>
    <xf numFmtId="0" fontId="3" fillId="0" borderId="0" xfId="16" applyFont="1" applyAlignment="1" applyProtection="1">
      <alignment vertical="top" wrapText="1"/>
    </xf>
    <xf numFmtId="0" fontId="34" fillId="0" borderId="0" xfId="16" applyFont="1" applyAlignment="1" applyProtection="1">
      <alignment horizontal="center" vertical="top"/>
    </xf>
    <xf numFmtId="0" fontId="34" fillId="0" borderId="0" xfId="16" applyFont="1" applyAlignment="1" applyProtection="1">
      <alignment horizontal="left"/>
    </xf>
    <xf numFmtId="0" fontId="34" fillId="0" borderId="0" xfId="16" applyFont="1" applyAlignment="1" applyProtection="1">
      <alignment horizontal="center"/>
    </xf>
    <xf numFmtId="0" fontId="34" fillId="0" borderId="0" xfId="16" applyFont="1" applyAlignment="1" applyProtection="1">
      <alignment horizontal="right"/>
    </xf>
    <xf numFmtId="4" fontId="34" fillId="0" borderId="0" xfId="16" applyNumberFormat="1" applyFont="1" applyProtection="1"/>
    <xf numFmtId="4" fontId="34" fillId="0" borderId="0" xfId="16" applyNumberFormat="1" applyFont="1" applyAlignment="1" applyProtection="1">
      <alignment horizontal="right" vertical="top"/>
    </xf>
    <xf numFmtId="0" fontId="0" fillId="0" borderId="0" xfId="0" applyAlignment="1" applyProtection="1">
      <alignment vertical="top" wrapText="1"/>
    </xf>
    <xf numFmtId="0" fontId="0" fillId="0" borderId="1" xfId="0" applyBorder="1" applyProtection="1"/>
    <xf numFmtId="0" fontId="27" fillId="0" borderId="29" xfId="5" applyFont="1" applyBorder="1" applyAlignment="1">
      <alignment vertical="center"/>
    </xf>
    <xf numFmtId="0" fontId="3" fillId="0" borderId="0" xfId="5" applyFont="1" applyAlignment="1">
      <alignment vertical="center"/>
    </xf>
    <xf numFmtId="0" fontId="24" fillId="0" borderId="0" xfId="5" applyFont="1" applyAlignment="1">
      <alignment horizontal="center" vertical="center" wrapText="1"/>
    </xf>
    <xf numFmtId="0" fontId="25" fillId="0" borderId="19" xfId="5" applyFont="1" applyBorder="1" applyAlignment="1">
      <alignment horizontal="center" vertical="center" wrapText="1"/>
    </xf>
    <xf numFmtId="0" fontId="25" fillId="0" borderId="20" xfId="5" applyFont="1" applyBorder="1" applyAlignment="1">
      <alignment horizontal="center" vertical="center" wrapText="1"/>
    </xf>
    <xf numFmtId="0" fontId="25" fillId="0" borderId="21" xfId="5" applyFont="1" applyBorder="1" applyAlignment="1">
      <alignment horizontal="center" vertical="center" wrapText="1"/>
    </xf>
    <xf numFmtId="0" fontId="26" fillId="0" borderId="19" xfId="5" applyFont="1" applyBorder="1" applyAlignment="1">
      <alignment vertical="center" wrapText="1"/>
    </xf>
    <xf numFmtId="0" fontId="26" fillId="0" borderId="20" xfId="5" applyFont="1" applyBorder="1" applyAlignment="1">
      <alignment vertical="center" wrapText="1"/>
    </xf>
    <xf numFmtId="0" fontId="26" fillId="0" borderId="21" xfId="5" applyFont="1" applyBorder="1" applyAlignment="1">
      <alignment vertical="center" wrapText="1"/>
    </xf>
    <xf numFmtId="0" fontId="8" fillId="0" borderId="26" xfId="5" applyFont="1" applyBorder="1" applyAlignment="1">
      <alignment vertical="center"/>
    </xf>
    <xf numFmtId="0" fontId="4" fillId="0" borderId="0" xfId="0" applyFont="1" applyFill="1" applyAlignment="1" applyProtection="1">
      <alignment horizontal="left" vertical="top"/>
    </xf>
    <xf numFmtId="0" fontId="5" fillId="0" borderId="0" xfId="0" applyFont="1" applyFill="1" applyAlignment="1" applyProtection="1">
      <alignment horizontal="left" vertical="top" wrapText="1"/>
    </xf>
    <xf numFmtId="0" fontId="5" fillId="0" borderId="0" xfId="0" applyFont="1" applyFill="1" applyAlignment="1" applyProtection="1">
      <alignment horizontal="left" vertical="top"/>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6" xfId="0" applyFont="1" applyFill="1" applyBorder="1" applyAlignment="1" applyProtection="1">
      <alignment horizontal="righ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horizontal="left"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4" fontId="3" fillId="0" borderId="7" xfId="0" applyNumberFormat="1" applyFont="1" applyBorder="1" applyAlignment="1">
      <alignment horizontal="left" vertical="center"/>
    </xf>
    <xf numFmtId="4" fontId="3" fillId="0" borderId="9" xfId="0" applyNumberFormat="1" applyFont="1" applyBorder="1" applyAlignment="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6" xfId="13" applyFont="1" applyBorder="1" applyAlignment="1" applyProtection="1">
      <alignment horizontal="right" vertical="center" wrapText="1"/>
    </xf>
    <xf numFmtId="0" fontId="3" fillId="0" borderId="6" xfId="13" applyFont="1" applyBorder="1" applyAlignment="1" applyProtection="1">
      <alignment horizontal="right" vertical="center" wrapText="1"/>
    </xf>
    <xf numFmtId="0" fontId="3" fillId="0" borderId="7" xfId="13" applyFont="1" applyBorder="1" applyAlignment="1" applyProtection="1">
      <alignment horizontal="right" vertical="center" wrapText="1"/>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7" xfId="0" applyFont="1" applyFill="1" applyBorder="1" applyAlignment="1">
      <alignment horizontal="left" vertical="center"/>
    </xf>
    <xf numFmtId="0" fontId="3" fillId="0" borderId="9" xfId="0" applyFont="1" applyFill="1" applyBorder="1" applyAlignment="1">
      <alignment horizontal="left" vertical="center"/>
    </xf>
    <xf numFmtId="4" fontId="3" fillId="0" borderId="7" xfId="0" applyNumberFormat="1" applyFont="1" applyBorder="1" applyAlignment="1">
      <alignment horizontal="center" vertical="center"/>
    </xf>
    <xf numFmtId="4" fontId="3" fillId="0" borderId="9" xfId="0" applyNumberFormat="1" applyFont="1" applyBorder="1" applyAlignment="1">
      <alignment horizontal="center" vertical="center"/>
    </xf>
    <xf numFmtId="4" fontId="3" fillId="0" borderId="7" xfId="0" applyNumberFormat="1" applyFont="1" applyBorder="1" applyAlignment="1">
      <alignment horizontal="left" vertical="center" wrapText="1"/>
    </xf>
    <xf numFmtId="4" fontId="3" fillId="0" borderId="9" xfId="0" applyNumberFormat="1"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pplyProtection="1">
      <alignment horizontal="left" vertical="top"/>
    </xf>
    <xf numFmtId="0" fontId="4" fillId="0" borderId="0" xfId="0" applyFont="1" applyAlignment="1" applyProtection="1">
      <alignment vertical="top" wrapText="1"/>
    </xf>
    <xf numFmtId="0" fontId="4" fillId="0" borderId="0" xfId="0" applyFont="1" applyBorder="1" applyAlignment="1" applyProtection="1">
      <alignment vertical="top" wrapText="1"/>
    </xf>
    <xf numFmtId="0" fontId="4" fillId="0" borderId="0" xfId="0" applyFont="1" applyAlignment="1" applyProtection="1">
      <alignment horizontal="left" vertical="top" wrapText="1"/>
    </xf>
    <xf numFmtId="0" fontId="4" fillId="0" borderId="0" xfId="0" applyFont="1" applyAlignment="1">
      <alignment horizontal="left" vertical="top"/>
    </xf>
    <xf numFmtId="0" fontId="4" fillId="0" borderId="0" xfId="0" applyFont="1" applyAlignment="1">
      <alignment horizontal="left" vertical="top" wrapText="1"/>
    </xf>
    <xf numFmtId="0" fontId="4" fillId="3" borderId="6" xfId="13" applyFont="1" applyFill="1" applyBorder="1" applyAlignment="1">
      <alignment horizontal="center" vertical="center" wrapText="1"/>
    </xf>
    <xf numFmtId="0" fontId="4" fillId="0" borderId="6" xfId="13" applyFont="1" applyBorder="1" applyAlignment="1">
      <alignment vertical="center" wrapText="1"/>
    </xf>
    <xf numFmtId="0" fontId="3" fillId="0" borderId="6" xfId="13" applyFont="1" applyBorder="1" applyAlignment="1">
      <alignment vertical="center" wrapText="1"/>
    </xf>
    <xf numFmtId="0" fontId="3" fillId="0" borderId="6" xfId="13" applyFont="1" applyBorder="1" applyAlignment="1">
      <alignment vertical="center"/>
    </xf>
    <xf numFmtId="0" fontId="4" fillId="0" borderId="6" xfId="0" applyFont="1" applyBorder="1" applyAlignment="1">
      <alignment horizontal="right"/>
    </xf>
    <xf numFmtId="0" fontId="4" fillId="2" borderId="7" xfId="0" applyFont="1" applyFill="1" applyBorder="1" applyAlignment="1">
      <alignment horizontal="left"/>
    </xf>
    <xf numFmtId="0" fontId="4" fillId="2" borderId="8" xfId="0" applyFont="1" applyFill="1" applyBorder="1" applyAlignment="1">
      <alignment horizontal="left"/>
    </xf>
    <xf numFmtId="0" fontId="4" fillId="2" borderId="9" xfId="0" applyFont="1" applyFill="1" applyBorder="1" applyAlignment="1">
      <alignment horizontal="left"/>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vertical="center" wrapText="1"/>
    </xf>
  </cellXfs>
  <cellStyles count="17">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heet1" xfId="16" xr:uid="{F0F3A100-D7CE-47FE-A13D-7FBEA36F5C36}"/>
    <cellStyle name="Normal_SP" xfId="15" xr:uid="{00000000-0005-0000-0000-00000C000000}"/>
    <cellStyle name="Pojasnjevalno besedilo 2" xfId="12" xr:uid="{00000000-0005-0000-0000-00000D000000}"/>
    <cellStyle name="Valuta" xfId="2" builtinId="4"/>
    <cellStyle name="Valuta 2" xfId="14" xr:uid="{00000000-0005-0000-0000-00000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_2005\Ostalo%202005\Popisi%202005\plin\popisi_plin_SD_100%20mbar_2005-08-30.xl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rtina.pleho\STARI_C\KalWin\Predrac\RTP%20LO&#268;NA\EXCELTXT\REEL34-6X0130-popis%20DZ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darko.stiplosek\AppData\Local\Microsoft\Windows\INetCache\Content.Outlook\0CABMPET\GD%20VO%20T800_805%20obnova%20%20City%20Park_FB_10_kon&#269;no%20BREZ%20c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SD"/>
      <sheetName val="plinovodi_SD(100mbar)"/>
      <sheetName val="PP_SD(100mbar)"/>
      <sheetName val="HPR_SD_stara verzija"/>
    </sheetNames>
    <sheetDataSet>
      <sheetData sheetId="0"/>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VO_GD"/>
      <sheetName val="Vrocevod_T-800_DN250_GD"/>
      <sheetName val="Vrocevod_T-800_DN200_GD"/>
      <sheetName val="Vrocevod_T-805_DN200_GD"/>
      <sheetName val="Priključek P-305_DN65_GD"/>
      <sheetName val="Priključek P-1150_DN65_GD"/>
      <sheetName val="Priključek P-1150_DN65_KRATK_GD"/>
      <sheetName val="JA 184"/>
      <sheetName val="JA 195"/>
      <sheetName val="Kineta 5"/>
      <sheetName val="Kineta 5.1"/>
      <sheetName val="Kineta 4"/>
    </sheetNames>
    <sheetDataSet>
      <sheetData sheetId="0" refreshError="1"/>
      <sheetData sheetId="1">
        <row r="4">
          <cell r="B4" t="str">
            <v>Hala 2 -- J-184</v>
          </cell>
        </row>
      </sheetData>
      <sheetData sheetId="2">
        <row r="4">
          <cell r="B4" t="str">
            <v>J-184 - Šmartinska cesta - J-195</v>
          </cell>
        </row>
      </sheetData>
      <sheetData sheetId="3">
        <row r="4">
          <cell r="B4" t="str">
            <v>J-184 - City park</v>
          </cell>
        </row>
      </sheetData>
      <sheetData sheetId="4" refreshError="1"/>
      <sheetData sheetId="5" refreshError="1"/>
      <sheetData sheetId="6"/>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243AE-0821-42BA-B54F-8BF1C411C872}">
  <dimension ref="A1:F12"/>
  <sheetViews>
    <sheetView tabSelected="1" zoomScaleNormal="100" zoomScaleSheetLayoutView="100" workbookViewId="0">
      <selection activeCell="M27" sqref="M27"/>
    </sheetView>
  </sheetViews>
  <sheetFormatPr defaultRowHeight="12.75" x14ac:dyDescent="0.2"/>
  <cols>
    <col min="1" max="1" width="8" style="147" customWidth="1"/>
    <col min="2" max="4" width="9.140625" style="132"/>
    <col min="5" max="5" width="23.5703125" style="132" customWidth="1"/>
    <col min="6" max="6" width="24.42578125" style="132" customWidth="1"/>
    <col min="7" max="16384" width="9.140625" style="132"/>
  </cols>
  <sheetData>
    <row r="1" spans="1:6" ht="26.25" customHeight="1" x14ac:dyDescent="0.25">
      <c r="A1" s="131"/>
      <c r="B1" s="291" t="s">
        <v>418</v>
      </c>
      <c r="C1" s="291"/>
      <c r="D1" s="291"/>
      <c r="E1" s="291"/>
      <c r="F1" s="291"/>
    </row>
    <row r="2" spans="1:6" ht="10.5" customHeight="1" thickBot="1" x14ac:dyDescent="0.3">
      <c r="A2" s="131"/>
      <c r="B2" s="133"/>
      <c r="C2" s="133"/>
      <c r="D2" s="133"/>
      <c r="E2" s="133"/>
      <c r="F2" s="133"/>
    </row>
    <row r="3" spans="1:6" ht="43.5" customHeight="1" thickBot="1" x14ac:dyDescent="0.25">
      <c r="A3" s="134" t="s">
        <v>419</v>
      </c>
      <c r="B3" s="292" t="s">
        <v>420</v>
      </c>
      <c r="C3" s="293"/>
      <c r="D3" s="293"/>
      <c r="E3" s="294"/>
      <c r="F3" s="135" t="s">
        <v>421</v>
      </c>
    </row>
    <row r="4" spans="1:6" ht="43.5" customHeight="1" thickBot="1" x14ac:dyDescent="0.25">
      <c r="A4" s="136">
        <v>1</v>
      </c>
      <c r="B4" s="295" t="s">
        <v>520</v>
      </c>
      <c r="C4" s="296"/>
      <c r="D4" s="296"/>
      <c r="E4" s="297"/>
      <c r="F4" s="137">
        <f>SUM(Rekapitulacija_VO_GD!G9)</f>
        <v>0</v>
      </c>
    </row>
    <row r="5" spans="1:6" ht="53.25" customHeight="1" thickBot="1" x14ac:dyDescent="0.25">
      <c r="A5" s="136">
        <v>2</v>
      </c>
      <c r="B5" s="295" t="s">
        <v>425</v>
      </c>
      <c r="C5" s="296"/>
      <c r="D5" s="296"/>
      <c r="E5" s="297"/>
      <c r="F5" s="137">
        <f>SUM('Rekapitulacija_VO_GD (2)'!G7)</f>
        <v>0</v>
      </c>
    </row>
    <row r="6" spans="1:6" ht="28.5" customHeight="1" x14ac:dyDescent="0.25">
      <c r="A6" s="138"/>
      <c r="B6" s="298" t="s">
        <v>422</v>
      </c>
      <c r="C6" s="298"/>
      <c r="D6" s="139"/>
      <c r="E6" s="139"/>
      <c r="F6" s="140">
        <f>SUM(F4:F5)</f>
        <v>0</v>
      </c>
    </row>
    <row r="7" spans="1:6" ht="15.75" customHeight="1" thickBot="1" x14ac:dyDescent="0.25">
      <c r="A7" s="141"/>
      <c r="B7" s="289" t="s">
        <v>423</v>
      </c>
      <c r="C7" s="289"/>
      <c r="D7" s="289"/>
      <c r="E7" s="142"/>
      <c r="F7" s="143"/>
    </row>
    <row r="8" spans="1:6" ht="15" x14ac:dyDescent="0.25">
      <c r="A8" s="131"/>
      <c r="B8" s="139"/>
      <c r="C8" s="139"/>
      <c r="D8" s="139"/>
      <c r="E8" s="139"/>
      <c r="F8" s="139"/>
    </row>
    <row r="9" spans="1:6" ht="33" customHeight="1" x14ac:dyDescent="0.25">
      <c r="A9" s="131"/>
      <c r="B9" s="139"/>
      <c r="C9" s="139"/>
      <c r="D9" s="139"/>
      <c r="E9" s="139"/>
      <c r="F9" s="139"/>
    </row>
    <row r="10" spans="1:6" ht="15" x14ac:dyDescent="0.25">
      <c r="A10" s="131"/>
      <c r="B10" s="290" t="s">
        <v>424</v>
      </c>
      <c r="C10" s="290"/>
      <c r="D10" s="290"/>
      <c r="E10" s="290"/>
      <c r="F10" s="144"/>
    </row>
    <row r="11" spans="1:6" x14ac:dyDescent="0.2">
      <c r="A11" s="145"/>
      <c r="B11" s="146"/>
      <c r="C11" s="146"/>
      <c r="D11" s="146"/>
      <c r="E11" s="146"/>
      <c r="F11" s="146"/>
    </row>
    <row r="12" spans="1:6" x14ac:dyDescent="0.2">
      <c r="A12" s="145"/>
      <c r="B12" s="146"/>
      <c r="C12" s="146"/>
      <c r="D12" s="146"/>
      <c r="E12" s="146"/>
      <c r="F12" s="146"/>
    </row>
  </sheetData>
  <sheetProtection algorithmName="SHA-512" hashValue="cfEBgIhYA0ADFFzqKDChOfOMZ1JPUR3/pYQJyF/omwQ4us3bzuLbLmNHlH/qPnSsiAyhZGOPUU7by1LBJL6tfg==" saltValue="+eZOsz/co4IL7iPjZ1hS+g==" spinCount="100000" sheet="1" objects="1" scenarios="1"/>
  <mergeCells count="7">
    <mergeCell ref="B7:D7"/>
    <mergeCell ref="B10:E10"/>
    <mergeCell ref="B1:F1"/>
    <mergeCell ref="B3:E3"/>
    <mergeCell ref="B4:E4"/>
    <mergeCell ref="B5:E5"/>
    <mergeCell ref="B6:C6"/>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7CB7E-A35E-4AB9-9E4E-64ED78BAD93D}">
  <sheetPr>
    <tabColor rgb="FFFFC000"/>
  </sheetPr>
  <dimension ref="A1:K33"/>
  <sheetViews>
    <sheetView topLeftCell="A32" zoomScaleNormal="100" zoomScaleSheetLayoutView="115" workbookViewId="0">
      <selection activeCell="E21" sqref="E21"/>
    </sheetView>
  </sheetViews>
  <sheetFormatPr defaultRowHeight="12.75" x14ac:dyDescent="0.2"/>
  <cols>
    <col min="1" max="1" width="6.7109375" style="271" customWidth="1"/>
    <col min="2" max="2" width="36.7109375" style="287" customWidth="1"/>
    <col min="3" max="4" width="6.7109375" style="271" customWidth="1"/>
    <col min="5" max="6" width="14.7109375" style="235" customWidth="1"/>
    <col min="7" max="7" width="9.140625" style="271"/>
    <col min="8" max="8" width="10.140625" style="271" customWidth="1"/>
    <col min="9" max="10" width="9.140625" style="271"/>
    <col min="11" max="11" width="9.140625" style="235" bestFit="1" customWidth="1"/>
    <col min="12" max="16384" width="9.140625" style="271"/>
  </cols>
  <sheetData>
    <row r="1" spans="1:11" x14ac:dyDescent="0.2">
      <c r="A1" s="20" t="s">
        <v>133</v>
      </c>
      <c r="B1" s="270" t="s">
        <v>6</v>
      </c>
    </row>
    <row r="2" spans="1:11" x14ac:dyDescent="0.2">
      <c r="A2" s="20" t="s">
        <v>134</v>
      </c>
      <c r="B2" s="270" t="s">
        <v>7</v>
      </c>
    </row>
    <row r="3" spans="1:11" x14ac:dyDescent="0.2">
      <c r="A3" s="20" t="s">
        <v>353</v>
      </c>
      <c r="B3" s="270" t="s">
        <v>494</v>
      </c>
    </row>
    <row r="4" spans="1:11" x14ac:dyDescent="0.2">
      <c r="A4" s="160"/>
      <c r="B4" s="270" t="s">
        <v>495</v>
      </c>
    </row>
    <row r="5" spans="1:11" s="25" customFormat="1" ht="76.5" x14ac:dyDescent="0.2">
      <c r="A5" s="205" t="s">
        <v>0</v>
      </c>
      <c r="B5" s="206" t="s">
        <v>27</v>
      </c>
      <c r="C5" s="207" t="s">
        <v>8</v>
      </c>
      <c r="D5" s="208" t="s">
        <v>9</v>
      </c>
      <c r="E5" s="209" t="s">
        <v>324</v>
      </c>
      <c r="F5" s="209" t="s">
        <v>32</v>
      </c>
    </row>
    <row r="6" spans="1:11" s="25" customFormat="1" x14ac:dyDescent="0.2">
      <c r="A6" s="81">
        <v>1</v>
      </c>
      <c r="B6" s="61"/>
      <c r="C6" s="26"/>
      <c r="D6" s="27"/>
      <c r="E6" s="28"/>
      <c r="F6" s="272"/>
    </row>
    <row r="7" spans="1:11" ht="15" x14ac:dyDescent="0.2">
      <c r="A7" s="273"/>
      <c r="B7" s="274" t="s">
        <v>496</v>
      </c>
      <c r="D7" s="275"/>
      <c r="E7" s="276"/>
      <c r="F7" s="276"/>
      <c r="G7" s="238"/>
      <c r="H7" s="238"/>
    </row>
    <row r="8" spans="1:11" x14ac:dyDescent="0.2">
      <c r="A8" s="277"/>
      <c r="B8" s="233"/>
      <c r="C8" s="227"/>
      <c r="D8" s="227"/>
      <c r="E8" s="226"/>
      <c r="F8" s="226"/>
      <c r="G8" s="278"/>
      <c r="H8" s="238"/>
      <c r="K8" s="219"/>
    </row>
    <row r="9" spans="1:11" x14ac:dyDescent="0.2">
      <c r="A9" s="236">
        <v>1</v>
      </c>
      <c r="B9" s="218" t="s">
        <v>497</v>
      </c>
      <c r="C9" s="219"/>
      <c r="D9" s="220"/>
      <c r="E9" s="219"/>
      <c r="F9" s="219"/>
      <c r="G9" s="278"/>
      <c r="H9" s="279"/>
      <c r="K9" s="219"/>
    </row>
    <row r="10" spans="1:11" ht="63.75" x14ac:dyDescent="0.2">
      <c r="A10" s="236"/>
      <c r="B10" s="280" t="s">
        <v>498</v>
      </c>
      <c r="C10" s="216"/>
      <c r="D10" s="216"/>
      <c r="E10" s="216"/>
      <c r="F10" s="223"/>
      <c r="G10" s="278"/>
      <c r="H10" s="279"/>
      <c r="K10" s="219"/>
    </row>
    <row r="11" spans="1:11" x14ac:dyDescent="0.2">
      <c r="A11" s="236"/>
      <c r="B11" s="222"/>
      <c r="C11" s="219">
        <v>2</v>
      </c>
      <c r="D11" s="220" t="s">
        <v>499</v>
      </c>
      <c r="E11" s="241"/>
      <c r="F11" s="219">
        <f>+C11*E11</f>
        <v>0</v>
      </c>
      <c r="G11" s="278"/>
      <c r="H11" s="238"/>
      <c r="K11" s="219"/>
    </row>
    <row r="12" spans="1:11" x14ac:dyDescent="0.2">
      <c r="A12" s="277"/>
      <c r="B12" s="233"/>
      <c r="C12" s="227"/>
      <c r="D12" s="227"/>
      <c r="E12" s="226"/>
      <c r="F12" s="226"/>
      <c r="G12" s="278"/>
      <c r="H12" s="238"/>
      <c r="K12" s="219"/>
    </row>
    <row r="13" spans="1:11" x14ac:dyDescent="0.2">
      <c r="A13" s="236"/>
      <c r="B13" s="231"/>
      <c r="C13" s="220"/>
      <c r="D13" s="220"/>
      <c r="E13" s="219"/>
      <c r="F13" s="219"/>
      <c r="G13" s="278"/>
      <c r="H13" s="238"/>
      <c r="K13" s="219"/>
    </row>
    <row r="14" spans="1:11" x14ac:dyDescent="0.2">
      <c r="A14" s="236">
        <v>2</v>
      </c>
      <c r="B14" s="218" t="s">
        <v>500</v>
      </c>
      <c r="C14" s="220"/>
      <c r="D14" s="220"/>
      <c r="E14" s="219"/>
      <c r="F14" s="219"/>
      <c r="G14" s="278"/>
      <c r="H14" s="279"/>
      <c r="K14" s="219"/>
    </row>
    <row r="15" spans="1:11" ht="140.25" x14ac:dyDescent="0.2">
      <c r="A15" s="236"/>
      <c r="B15" s="280" t="s">
        <v>501</v>
      </c>
      <c r="C15" s="219"/>
      <c r="D15" s="220"/>
      <c r="E15" s="219"/>
      <c r="F15" s="219"/>
      <c r="G15" s="278"/>
      <c r="H15" s="279"/>
      <c r="K15" s="219"/>
    </row>
    <row r="16" spans="1:11" x14ac:dyDescent="0.2">
      <c r="A16" s="236"/>
      <c r="B16" s="222"/>
      <c r="C16" s="219">
        <v>6</v>
      </c>
      <c r="D16" s="220" t="s">
        <v>216</v>
      </c>
      <c r="E16" s="241"/>
      <c r="F16" s="219">
        <f>+C16*E16</f>
        <v>0</v>
      </c>
      <c r="G16" s="278"/>
      <c r="H16" s="279"/>
      <c r="K16" s="219"/>
    </row>
    <row r="17" spans="1:11" x14ac:dyDescent="0.2">
      <c r="A17" s="277"/>
      <c r="B17" s="233"/>
      <c r="C17" s="227"/>
      <c r="D17" s="227"/>
      <c r="E17" s="226"/>
      <c r="F17" s="226"/>
      <c r="G17" s="278"/>
      <c r="H17" s="238"/>
      <c r="K17" s="219"/>
    </row>
    <row r="18" spans="1:11" x14ac:dyDescent="0.2">
      <c r="A18" s="236"/>
      <c r="B18" s="231"/>
      <c r="C18" s="220"/>
      <c r="D18" s="220"/>
      <c r="E18" s="219"/>
      <c r="F18" s="219"/>
      <c r="G18" s="278"/>
      <c r="H18" s="238"/>
      <c r="K18" s="219"/>
    </row>
    <row r="19" spans="1:11" x14ac:dyDescent="0.2">
      <c r="A19" s="236">
        <v>3</v>
      </c>
      <c r="B19" s="218" t="s">
        <v>502</v>
      </c>
      <c r="C19" s="220"/>
      <c r="D19" s="220"/>
      <c r="E19" s="219"/>
      <c r="F19" s="219"/>
      <c r="G19" s="278"/>
      <c r="H19" s="279"/>
      <c r="K19" s="219"/>
    </row>
    <row r="20" spans="1:11" ht="153" x14ac:dyDescent="0.2">
      <c r="A20" s="236"/>
      <c r="B20" s="280" t="s">
        <v>503</v>
      </c>
      <c r="C20" s="238"/>
      <c r="D20" s="238"/>
      <c r="E20" s="219"/>
      <c r="F20" s="219"/>
      <c r="G20" s="278"/>
      <c r="H20" s="279"/>
      <c r="K20" s="219"/>
    </row>
    <row r="21" spans="1:11" x14ac:dyDescent="0.2">
      <c r="A21" s="236"/>
      <c r="B21" s="222"/>
      <c r="C21" s="219">
        <v>2</v>
      </c>
      <c r="D21" s="220" t="s">
        <v>499</v>
      </c>
      <c r="E21" s="241"/>
      <c r="F21" s="219">
        <f>+C21*E21</f>
        <v>0</v>
      </c>
      <c r="G21" s="278"/>
      <c r="H21" s="279"/>
      <c r="K21" s="219"/>
    </row>
    <row r="22" spans="1:11" x14ac:dyDescent="0.2">
      <c r="A22" s="277"/>
      <c r="B22" s="233"/>
      <c r="C22" s="227"/>
      <c r="D22" s="227"/>
      <c r="E22" s="226"/>
      <c r="F22" s="226"/>
      <c r="G22" s="278"/>
      <c r="H22" s="279"/>
      <c r="K22" s="219"/>
    </row>
    <row r="23" spans="1:11" x14ac:dyDescent="0.2">
      <c r="A23" s="236"/>
      <c r="B23" s="231"/>
      <c r="C23" s="220"/>
      <c r="D23" s="220"/>
      <c r="E23" s="219"/>
      <c r="F23" s="219"/>
      <c r="G23" s="278"/>
      <c r="H23" s="279"/>
      <c r="K23" s="219"/>
    </row>
    <row r="24" spans="1:11" x14ac:dyDescent="0.2">
      <c r="A24" s="236">
        <v>4</v>
      </c>
      <c r="B24" s="218" t="s">
        <v>504</v>
      </c>
      <c r="C24" s="219"/>
      <c r="D24" s="220"/>
      <c r="E24" s="219"/>
      <c r="F24" s="219"/>
      <c r="G24" s="278"/>
      <c r="H24" s="279"/>
      <c r="K24" s="219"/>
    </row>
    <row r="25" spans="1:11" ht="76.5" x14ac:dyDescent="0.2">
      <c r="B25" s="280" t="s">
        <v>505</v>
      </c>
    </row>
    <row r="26" spans="1:11" x14ac:dyDescent="0.2">
      <c r="A26" s="236"/>
      <c r="B26" s="222"/>
      <c r="C26" s="219">
        <v>2</v>
      </c>
      <c r="D26" s="220" t="s">
        <v>499</v>
      </c>
      <c r="E26" s="241"/>
      <c r="F26" s="219">
        <f>+C26*E26</f>
        <v>0</v>
      </c>
      <c r="H26" s="238"/>
      <c r="K26" s="219"/>
    </row>
    <row r="27" spans="1:11" x14ac:dyDescent="0.2">
      <c r="A27" s="277"/>
      <c r="B27" s="233"/>
      <c r="C27" s="227"/>
      <c r="D27" s="227"/>
      <c r="E27" s="226"/>
      <c r="F27" s="226"/>
      <c r="G27" s="278"/>
      <c r="H27" s="238"/>
      <c r="K27" s="219"/>
    </row>
    <row r="28" spans="1:11" x14ac:dyDescent="0.2">
      <c r="A28" s="236"/>
      <c r="B28" s="231"/>
      <c r="C28" s="220"/>
      <c r="D28" s="220"/>
      <c r="E28" s="219"/>
      <c r="F28" s="219"/>
      <c r="G28" s="278"/>
      <c r="H28" s="238"/>
      <c r="K28" s="219"/>
    </row>
    <row r="29" spans="1:11" ht="25.5" x14ac:dyDescent="0.2">
      <c r="A29" s="236">
        <v>5</v>
      </c>
      <c r="B29" s="218" t="s">
        <v>506</v>
      </c>
      <c r="C29" s="219"/>
      <c r="D29" s="220"/>
      <c r="E29" s="219"/>
      <c r="F29" s="219"/>
      <c r="G29" s="278"/>
      <c r="H29" s="238"/>
    </row>
    <row r="30" spans="1:11" ht="76.5" x14ac:dyDescent="0.2">
      <c r="A30" s="217"/>
      <c r="B30" s="280" t="s">
        <v>507</v>
      </c>
      <c r="C30" s="219"/>
      <c r="D30" s="220"/>
      <c r="E30" s="219"/>
      <c r="F30" s="219"/>
      <c r="G30" s="278"/>
      <c r="H30" s="238"/>
    </row>
    <row r="31" spans="1:11" x14ac:dyDescent="0.2">
      <c r="A31" s="236"/>
      <c r="B31" s="222"/>
      <c r="C31" s="219">
        <v>8.0399999999999991</v>
      </c>
      <c r="D31" s="220" t="s">
        <v>216</v>
      </c>
      <c r="E31" s="241"/>
      <c r="F31" s="219">
        <f>+C31*E31</f>
        <v>0</v>
      </c>
      <c r="G31" s="278"/>
      <c r="H31" s="238"/>
    </row>
    <row r="32" spans="1:11" x14ac:dyDescent="0.2">
      <c r="A32" s="277"/>
      <c r="B32" s="233"/>
      <c r="C32" s="227"/>
      <c r="D32" s="227"/>
      <c r="E32" s="226"/>
      <c r="F32" s="226"/>
      <c r="G32" s="278"/>
      <c r="H32" s="238"/>
      <c r="K32" s="219"/>
    </row>
    <row r="33" spans="1:6" x14ac:dyDescent="0.2">
      <c r="A33" s="281"/>
      <c r="B33" s="282" t="s">
        <v>508</v>
      </c>
      <c r="C33" s="283"/>
      <c r="D33" s="284"/>
      <c r="E33" s="285"/>
      <c r="F33" s="286">
        <f>SUM(F10:F31)</f>
        <v>0</v>
      </c>
    </row>
  </sheetData>
  <sheetProtection algorithmName="SHA-512" hashValue="jcQHDobSRZpePx+X6dtvcZRO2WlZzvhJLAUbeRNntYPJddG/BlR/cZil0XLq4l80PnpFEXcbPqoZaxfAaWaA6Q==" saltValue="+OHSXPQLxQDBMire2PnJKg=="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1" manualBreakCount="1">
    <brk id="2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60670-37B6-4CB5-BF30-7FFCE9B0B93C}">
  <sheetPr>
    <tabColor rgb="FFFFC000"/>
  </sheetPr>
  <dimension ref="A1:UT34"/>
  <sheetViews>
    <sheetView topLeftCell="A12" zoomScaleNormal="100" zoomScaleSheetLayoutView="115" workbookViewId="0">
      <selection activeCell="E17" sqref="E17"/>
    </sheetView>
  </sheetViews>
  <sheetFormatPr defaultRowHeight="12.75" x14ac:dyDescent="0.2"/>
  <cols>
    <col min="1" max="1" width="6.7109375" style="271" customWidth="1"/>
    <col min="2" max="2" width="36.7109375" style="287" customWidth="1"/>
    <col min="3" max="4" width="6.7109375" style="271" customWidth="1"/>
    <col min="5" max="6" width="14.7109375" style="235" customWidth="1"/>
    <col min="7" max="16384" width="9.140625" style="271"/>
  </cols>
  <sheetData>
    <row r="1" spans="1:566" x14ac:dyDescent="0.2">
      <c r="A1" s="20" t="s">
        <v>133</v>
      </c>
      <c r="B1" s="270" t="s">
        <v>6</v>
      </c>
    </row>
    <row r="2" spans="1:566" x14ac:dyDescent="0.2">
      <c r="A2" s="20" t="s">
        <v>134</v>
      </c>
      <c r="B2" s="270" t="s">
        <v>7</v>
      </c>
    </row>
    <row r="3" spans="1:566" x14ac:dyDescent="0.2">
      <c r="A3" s="20" t="s">
        <v>354</v>
      </c>
      <c r="B3" s="270" t="s">
        <v>494</v>
      </c>
    </row>
    <row r="4" spans="1:566" x14ac:dyDescent="0.2">
      <c r="A4" s="160"/>
      <c r="B4" s="270" t="s">
        <v>495</v>
      </c>
    </row>
    <row r="5" spans="1:566" s="25" customFormat="1" ht="76.5" x14ac:dyDescent="0.2">
      <c r="A5" s="205" t="s">
        <v>0</v>
      </c>
      <c r="B5" s="206" t="s">
        <v>27</v>
      </c>
      <c r="C5" s="207" t="s">
        <v>8</v>
      </c>
      <c r="D5" s="208" t="s">
        <v>9</v>
      </c>
      <c r="E5" s="209" t="s">
        <v>324</v>
      </c>
      <c r="F5" s="209" t="s">
        <v>32</v>
      </c>
    </row>
    <row r="6" spans="1:566" s="25" customFormat="1" x14ac:dyDescent="0.2">
      <c r="A6" s="81">
        <v>1</v>
      </c>
      <c r="B6" s="61"/>
      <c r="C6" s="26"/>
      <c r="D6" s="27"/>
      <c r="E6" s="28"/>
      <c r="F6" s="272"/>
    </row>
    <row r="7" spans="1:566" ht="15" x14ac:dyDescent="0.2">
      <c r="A7" s="273"/>
      <c r="B7" s="274" t="s">
        <v>509</v>
      </c>
      <c r="D7" s="275"/>
      <c r="E7" s="276"/>
      <c r="F7" s="276"/>
    </row>
    <row r="8" spans="1:566" s="288" customFormat="1" x14ac:dyDescent="0.2">
      <c r="A8" s="277"/>
      <c r="B8" s="233"/>
      <c r="C8" s="227"/>
      <c r="D8" s="227"/>
      <c r="E8" s="226"/>
      <c r="F8" s="226"/>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c r="BP8" s="271"/>
      <c r="BQ8" s="271"/>
      <c r="BR8" s="271"/>
      <c r="BS8" s="271"/>
      <c r="BT8" s="271"/>
      <c r="BU8" s="271"/>
      <c r="BV8" s="271"/>
      <c r="BW8" s="271"/>
      <c r="BX8" s="271"/>
      <c r="BY8" s="271"/>
      <c r="BZ8" s="271"/>
      <c r="CA8" s="271"/>
      <c r="CB8" s="271"/>
      <c r="CC8" s="271"/>
      <c r="CD8" s="271"/>
      <c r="CE8" s="271"/>
      <c r="CF8" s="271"/>
      <c r="CG8" s="271"/>
      <c r="CH8" s="271"/>
      <c r="CI8" s="271"/>
      <c r="CJ8" s="271"/>
      <c r="CK8" s="271"/>
      <c r="CL8" s="271"/>
      <c r="CM8" s="271"/>
      <c r="CN8" s="271"/>
      <c r="CO8" s="271"/>
      <c r="CP8" s="271"/>
      <c r="CQ8" s="271"/>
      <c r="CR8" s="271"/>
      <c r="CS8" s="271"/>
      <c r="CT8" s="271"/>
      <c r="CU8" s="271"/>
      <c r="CV8" s="271"/>
      <c r="CW8" s="271"/>
      <c r="CX8" s="271"/>
      <c r="CY8" s="271"/>
      <c r="CZ8" s="271"/>
      <c r="DA8" s="271"/>
      <c r="DB8" s="271"/>
      <c r="DC8" s="271"/>
      <c r="DD8" s="271"/>
      <c r="DE8" s="271"/>
      <c r="DF8" s="271"/>
      <c r="DG8" s="271"/>
      <c r="DH8" s="271"/>
      <c r="DI8" s="271"/>
      <c r="DJ8" s="271"/>
      <c r="DK8" s="271"/>
      <c r="DL8" s="271"/>
      <c r="DM8" s="271"/>
      <c r="DN8" s="271"/>
      <c r="DO8" s="271"/>
      <c r="DP8" s="271"/>
      <c r="DQ8" s="271"/>
      <c r="DR8" s="271"/>
      <c r="DS8" s="271"/>
      <c r="DT8" s="271"/>
      <c r="DU8" s="271"/>
      <c r="DV8" s="271"/>
      <c r="DW8" s="271"/>
      <c r="DX8" s="271"/>
      <c r="DY8" s="271"/>
      <c r="DZ8" s="271"/>
      <c r="EA8" s="271"/>
      <c r="EB8" s="271"/>
      <c r="EC8" s="271"/>
      <c r="ED8" s="271"/>
      <c r="EE8" s="271"/>
      <c r="EF8" s="271"/>
      <c r="EG8" s="271"/>
      <c r="EH8" s="271"/>
      <c r="EI8" s="271"/>
      <c r="EJ8" s="271"/>
      <c r="EK8" s="271"/>
      <c r="EL8" s="271"/>
      <c r="EM8" s="271"/>
      <c r="EN8" s="271"/>
      <c r="EO8" s="271"/>
      <c r="EP8" s="271"/>
      <c r="EQ8" s="271"/>
      <c r="ER8" s="271"/>
      <c r="ES8" s="271"/>
      <c r="ET8" s="271"/>
      <c r="EU8" s="271"/>
      <c r="EV8" s="271"/>
      <c r="EW8" s="271"/>
      <c r="EX8" s="271"/>
      <c r="EY8" s="271"/>
      <c r="EZ8" s="271"/>
      <c r="FA8" s="271"/>
      <c r="FB8" s="271"/>
      <c r="FC8" s="271"/>
      <c r="FD8" s="271"/>
      <c r="FE8" s="271"/>
      <c r="FF8" s="271"/>
      <c r="FG8" s="271"/>
      <c r="FH8" s="271"/>
      <c r="FI8" s="271"/>
      <c r="FJ8" s="271"/>
      <c r="FK8" s="271"/>
      <c r="FL8" s="271"/>
      <c r="FM8" s="271"/>
      <c r="FN8" s="271"/>
      <c r="FO8" s="271"/>
      <c r="FP8" s="271"/>
      <c r="FQ8" s="271"/>
      <c r="FR8" s="271"/>
      <c r="FS8" s="271"/>
      <c r="FT8" s="271"/>
      <c r="FU8" s="271"/>
      <c r="FV8" s="271"/>
      <c r="FW8" s="271"/>
      <c r="FX8" s="271"/>
      <c r="FY8" s="271"/>
      <c r="FZ8" s="271"/>
      <c r="GA8" s="271"/>
      <c r="GB8" s="271"/>
      <c r="GC8" s="271"/>
      <c r="GD8" s="271"/>
      <c r="GE8" s="271"/>
      <c r="GF8" s="271"/>
      <c r="GG8" s="271"/>
      <c r="GH8" s="271"/>
      <c r="GI8" s="271"/>
      <c r="GJ8" s="271"/>
      <c r="GK8" s="271"/>
      <c r="GL8" s="271"/>
      <c r="GM8" s="271"/>
      <c r="GN8" s="271"/>
      <c r="GO8" s="271"/>
      <c r="GP8" s="271"/>
      <c r="GQ8" s="271"/>
      <c r="GR8" s="271"/>
      <c r="GS8" s="271"/>
      <c r="GT8" s="271"/>
      <c r="GU8" s="271"/>
      <c r="GV8" s="271"/>
      <c r="GW8" s="271"/>
      <c r="GX8" s="271"/>
      <c r="GY8" s="271"/>
      <c r="GZ8" s="271"/>
      <c r="HA8" s="271"/>
      <c r="HB8" s="271"/>
      <c r="HC8" s="271"/>
      <c r="HD8" s="271"/>
      <c r="HE8" s="271"/>
      <c r="HF8" s="271"/>
      <c r="HG8" s="271"/>
      <c r="HH8" s="271"/>
      <c r="HI8" s="271"/>
      <c r="HJ8" s="271"/>
      <c r="HK8" s="271"/>
      <c r="HL8" s="271"/>
      <c r="HM8" s="271"/>
      <c r="HN8" s="271"/>
      <c r="HO8" s="271"/>
      <c r="HP8" s="271"/>
      <c r="HQ8" s="271"/>
      <c r="HR8" s="271"/>
      <c r="HS8" s="271"/>
      <c r="HT8" s="271"/>
      <c r="HU8" s="271"/>
      <c r="HV8" s="271"/>
      <c r="HW8" s="271"/>
      <c r="HX8" s="271"/>
      <c r="HY8" s="271"/>
      <c r="HZ8" s="271"/>
      <c r="IA8" s="271"/>
      <c r="IB8" s="271"/>
      <c r="IC8" s="271"/>
      <c r="ID8" s="271"/>
      <c r="IE8" s="271"/>
      <c r="IF8" s="271"/>
      <c r="IG8" s="271"/>
      <c r="IH8" s="271"/>
      <c r="II8" s="271"/>
      <c r="IJ8" s="271"/>
      <c r="IK8" s="271"/>
      <c r="IL8" s="271"/>
      <c r="IM8" s="271"/>
      <c r="IN8" s="271"/>
      <c r="IO8" s="271"/>
      <c r="IP8" s="271"/>
      <c r="IQ8" s="271"/>
      <c r="IR8" s="271"/>
      <c r="IS8" s="271"/>
      <c r="IT8" s="271"/>
      <c r="IU8" s="271"/>
      <c r="IV8" s="271"/>
      <c r="IW8" s="271"/>
      <c r="IX8" s="271"/>
      <c r="IY8" s="271"/>
      <c r="IZ8" s="271"/>
      <c r="JA8" s="271"/>
      <c r="JB8" s="271"/>
      <c r="JC8" s="271"/>
      <c r="JD8" s="271"/>
      <c r="JE8" s="271"/>
      <c r="JF8" s="271"/>
      <c r="JG8" s="271"/>
      <c r="JH8" s="271"/>
      <c r="JI8" s="271"/>
      <c r="JJ8" s="271"/>
      <c r="JK8" s="271"/>
      <c r="JL8" s="271"/>
      <c r="JM8" s="271"/>
      <c r="JN8" s="271"/>
      <c r="JO8" s="271"/>
      <c r="JP8" s="271"/>
      <c r="JQ8" s="271"/>
      <c r="JR8" s="271"/>
      <c r="JS8" s="271"/>
      <c r="JT8" s="271"/>
      <c r="JU8" s="271"/>
      <c r="JV8" s="271"/>
      <c r="JW8" s="271"/>
      <c r="JX8" s="271"/>
      <c r="JY8" s="271"/>
      <c r="JZ8" s="271"/>
      <c r="KA8" s="271"/>
      <c r="KB8" s="271"/>
      <c r="KC8" s="271"/>
      <c r="KD8" s="271"/>
      <c r="KE8" s="271"/>
      <c r="KF8" s="271"/>
      <c r="KG8" s="271"/>
      <c r="KH8" s="271"/>
      <c r="KI8" s="271"/>
      <c r="KJ8" s="271"/>
      <c r="KK8" s="271"/>
      <c r="KL8" s="271"/>
      <c r="KM8" s="271"/>
      <c r="KN8" s="271"/>
      <c r="KO8" s="271"/>
      <c r="KP8" s="271"/>
      <c r="KQ8" s="271"/>
      <c r="KR8" s="271"/>
      <c r="KS8" s="271"/>
      <c r="KT8" s="271"/>
      <c r="KU8" s="271"/>
      <c r="KV8" s="271"/>
      <c r="KW8" s="271"/>
      <c r="KX8" s="271"/>
      <c r="KY8" s="271"/>
      <c r="KZ8" s="271"/>
      <c r="LA8" s="271"/>
      <c r="LB8" s="271"/>
      <c r="LC8" s="271"/>
      <c r="LD8" s="271"/>
      <c r="LE8" s="271"/>
      <c r="LF8" s="271"/>
      <c r="LG8" s="271"/>
      <c r="LH8" s="271"/>
      <c r="LI8" s="271"/>
      <c r="LJ8" s="271"/>
      <c r="LK8" s="271"/>
      <c r="LL8" s="271"/>
      <c r="LM8" s="271"/>
      <c r="LN8" s="271"/>
      <c r="LO8" s="271"/>
      <c r="LP8" s="271"/>
      <c r="LQ8" s="271"/>
      <c r="LR8" s="271"/>
      <c r="LS8" s="271"/>
      <c r="LT8" s="271"/>
      <c r="LU8" s="271"/>
      <c r="LV8" s="271"/>
      <c r="LW8" s="271"/>
      <c r="LX8" s="271"/>
      <c r="LY8" s="271"/>
      <c r="LZ8" s="271"/>
      <c r="MA8" s="271"/>
      <c r="MB8" s="271"/>
      <c r="MC8" s="271"/>
      <c r="MD8" s="271"/>
      <c r="ME8" s="271"/>
      <c r="MF8" s="271"/>
      <c r="MG8" s="271"/>
      <c r="MH8" s="271"/>
      <c r="MI8" s="271"/>
      <c r="MJ8" s="271"/>
      <c r="MK8" s="271"/>
      <c r="ML8" s="271"/>
      <c r="MM8" s="271"/>
      <c r="MN8" s="271"/>
      <c r="MO8" s="271"/>
      <c r="MP8" s="271"/>
      <c r="MQ8" s="271"/>
      <c r="MR8" s="271"/>
      <c r="MS8" s="271"/>
      <c r="MT8" s="271"/>
      <c r="MU8" s="271"/>
      <c r="MV8" s="271"/>
      <c r="MW8" s="271"/>
      <c r="MX8" s="271"/>
      <c r="MY8" s="271"/>
      <c r="MZ8" s="271"/>
      <c r="NA8" s="271"/>
      <c r="NB8" s="271"/>
      <c r="NC8" s="271"/>
      <c r="ND8" s="271"/>
      <c r="NE8" s="271"/>
      <c r="NF8" s="271"/>
      <c r="NG8" s="271"/>
      <c r="NH8" s="271"/>
      <c r="NI8" s="271"/>
      <c r="NJ8" s="271"/>
      <c r="NK8" s="271"/>
      <c r="NL8" s="271"/>
      <c r="NM8" s="271"/>
      <c r="NN8" s="271"/>
      <c r="NO8" s="271"/>
      <c r="NP8" s="271"/>
      <c r="NQ8" s="271"/>
      <c r="NR8" s="271"/>
      <c r="NS8" s="271"/>
      <c r="NT8" s="271"/>
      <c r="NU8" s="271"/>
      <c r="NV8" s="271"/>
      <c r="NW8" s="271"/>
      <c r="NX8" s="271"/>
      <c r="NY8" s="271"/>
      <c r="NZ8" s="271"/>
      <c r="OA8" s="271"/>
      <c r="OB8" s="271"/>
      <c r="OC8" s="271"/>
      <c r="OD8" s="271"/>
      <c r="OE8" s="271"/>
      <c r="OF8" s="271"/>
      <c r="OG8" s="271"/>
      <c r="OH8" s="271"/>
      <c r="OI8" s="271"/>
      <c r="OJ8" s="271"/>
      <c r="OK8" s="271"/>
      <c r="OL8" s="271"/>
      <c r="OM8" s="271"/>
      <c r="ON8" s="271"/>
      <c r="OO8" s="271"/>
      <c r="OP8" s="271"/>
      <c r="OQ8" s="271"/>
      <c r="OR8" s="271"/>
      <c r="OS8" s="271"/>
      <c r="OT8" s="271"/>
      <c r="OU8" s="271"/>
      <c r="OV8" s="271"/>
      <c r="OW8" s="271"/>
      <c r="OX8" s="271"/>
      <c r="OY8" s="271"/>
      <c r="OZ8" s="271"/>
      <c r="PA8" s="271"/>
      <c r="PB8" s="271"/>
      <c r="PC8" s="271"/>
      <c r="PD8" s="271"/>
      <c r="PE8" s="271"/>
      <c r="PF8" s="271"/>
      <c r="PG8" s="271"/>
      <c r="PH8" s="271"/>
      <c r="PI8" s="271"/>
      <c r="PJ8" s="271"/>
      <c r="PK8" s="271"/>
      <c r="PL8" s="271"/>
      <c r="PM8" s="271"/>
      <c r="PN8" s="271"/>
      <c r="PO8" s="271"/>
      <c r="PP8" s="271"/>
      <c r="PQ8" s="271"/>
      <c r="PR8" s="271"/>
      <c r="PS8" s="271"/>
      <c r="PT8" s="271"/>
      <c r="PU8" s="271"/>
      <c r="PV8" s="271"/>
      <c r="PW8" s="271"/>
      <c r="PX8" s="271"/>
      <c r="PY8" s="271"/>
      <c r="PZ8" s="271"/>
      <c r="QA8" s="271"/>
      <c r="QB8" s="271"/>
      <c r="QC8" s="271"/>
      <c r="QD8" s="271"/>
      <c r="QE8" s="271"/>
      <c r="QF8" s="271"/>
      <c r="QG8" s="271"/>
      <c r="QH8" s="271"/>
      <c r="QI8" s="271"/>
      <c r="QJ8" s="271"/>
      <c r="QK8" s="271"/>
      <c r="QL8" s="271"/>
      <c r="QM8" s="271"/>
      <c r="QN8" s="271"/>
      <c r="QO8" s="271"/>
      <c r="QP8" s="271"/>
      <c r="QQ8" s="271"/>
      <c r="QR8" s="271"/>
      <c r="QS8" s="271"/>
      <c r="QT8" s="271"/>
      <c r="QU8" s="271"/>
      <c r="QV8" s="271"/>
      <c r="QW8" s="271"/>
      <c r="QX8" s="271"/>
      <c r="QY8" s="271"/>
      <c r="QZ8" s="271"/>
      <c r="RA8" s="271"/>
      <c r="RB8" s="271"/>
      <c r="RC8" s="271"/>
      <c r="RD8" s="271"/>
      <c r="RE8" s="271"/>
      <c r="RF8" s="271"/>
      <c r="RG8" s="271"/>
      <c r="RH8" s="271"/>
      <c r="RI8" s="271"/>
      <c r="RJ8" s="271"/>
      <c r="RK8" s="271"/>
      <c r="RL8" s="271"/>
      <c r="RM8" s="271"/>
      <c r="RN8" s="271"/>
      <c r="RO8" s="271"/>
      <c r="RP8" s="271"/>
      <c r="RQ8" s="271"/>
      <c r="RR8" s="271"/>
      <c r="RS8" s="271"/>
      <c r="RT8" s="271"/>
      <c r="RU8" s="271"/>
      <c r="RV8" s="271"/>
      <c r="RW8" s="271"/>
      <c r="RX8" s="271"/>
      <c r="RY8" s="271"/>
      <c r="RZ8" s="271"/>
      <c r="SA8" s="271"/>
      <c r="SB8" s="271"/>
      <c r="SC8" s="271"/>
      <c r="SD8" s="271"/>
      <c r="SE8" s="271"/>
      <c r="SF8" s="271"/>
      <c r="SG8" s="271"/>
      <c r="SH8" s="271"/>
      <c r="SI8" s="271"/>
      <c r="SJ8" s="271"/>
      <c r="SK8" s="271"/>
      <c r="SL8" s="271"/>
      <c r="SM8" s="271"/>
      <c r="SN8" s="271"/>
      <c r="SO8" s="271"/>
      <c r="SP8" s="271"/>
      <c r="SQ8" s="271"/>
      <c r="SR8" s="271"/>
      <c r="SS8" s="271"/>
      <c r="ST8" s="271"/>
      <c r="SU8" s="271"/>
      <c r="SV8" s="271"/>
      <c r="SW8" s="271"/>
      <c r="SX8" s="271"/>
      <c r="SY8" s="271"/>
      <c r="SZ8" s="271"/>
      <c r="TA8" s="271"/>
      <c r="TB8" s="271"/>
      <c r="TC8" s="271"/>
      <c r="TD8" s="271"/>
      <c r="TE8" s="271"/>
      <c r="TF8" s="271"/>
      <c r="TG8" s="271"/>
      <c r="TH8" s="271"/>
      <c r="TI8" s="271"/>
      <c r="TJ8" s="271"/>
      <c r="TK8" s="271"/>
      <c r="TL8" s="271"/>
      <c r="TM8" s="271"/>
      <c r="TN8" s="271"/>
      <c r="TO8" s="271"/>
      <c r="TP8" s="271"/>
      <c r="TQ8" s="271"/>
      <c r="TR8" s="271"/>
      <c r="TS8" s="271"/>
      <c r="TT8" s="271"/>
      <c r="TU8" s="271"/>
      <c r="TV8" s="271"/>
      <c r="TW8" s="271"/>
      <c r="TX8" s="271"/>
      <c r="TY8" s="271"/>
      <c r="TZ8" s="271"/>
      <c r="UA8" s="271"/>
      <c r="UB8" s="271"/>
      <c r="UC8" s="271"/>
      <c r="UD8" s="271"/>
      <c r="UE8" s="271"/>
      <c r="UF8" s="271"/>
      <c r="UG8" s="271"/>
      <c r="UH8" s="271"/>
      <c r="UI8" s="271"/>
      <c r="UJ8" s="271"/>
      <c r="UK8" s="271"/>
      <c r="UL8" s="271"/>
      <c r="UM8" s="271"/>
      <c r="UN8" s="271"/>
      <c r="UO8" s="271"/>
      <c r="UP8" s="271"/>
      <c r="UQ8" s="271"/>
      <c r="UR8" s="271"/>
      <c r="US8" s="271"/>
      <c r="UT8" s="271"/>
    </row>
    <row r="9" spans="1:566" x14ac:dyDescent="0.2">
      <c r="A9" s="236"/>
      <c r="B9" s="231"/>
      <c r="C9" s="220"/>
      <c r="D9" s="220"/>
      <c r="E9" s="219"/>
      <c r="F9" s="219"/>
    </row>
    <row r="10" spans="1:566" x14ac:dyDescent="0.2">
      <c r="A10" s="236">
        <v>1</v>
      </c>
      <c r="B10" s="218" t="s">
        <v>497</v>
      </c>
      <c r="C10" s="219"/>
      <c r="D10" s="220"/>
      <c r="E10" s="219"/>
      <c r="F10" s="219"/>
    </row>
    <row r="11" spans="1:566" ht="63.75" x14ac:dyDescent="0.2">
      <c r="A11" s="236"/>
      <c r="B11" s="280" t="s">
        <v>498</v>
      </c>
      <c r="C11" s="216"/>
      <c r="D11" s="216"/>
      <c r="E11" s="216"/>
      <c r="F11" s="223"/>
    </row>
    <row r="12" spans="1:566" x14ac:dyDescent="0.2">
      <c r="A12" s="236"/>
      <c r="B12" s="222"/>
      <c r="C12" s="219">
        <v>1</v>
      </c>
      <c r="D12" s="220" t="s">
        <v>499</v>
      </c>
      <c r="E12" s="241"/>
      <c r="F12" s="219">
        <f>+C12*E12</f>
        <v>0</v>
      </c>
    </row>
    <row r="13" spans="1:566" x14ac:dyDescent="0.2">
      <c r="A13" s="277"/>
      <c r="B13" s="233"/>
      <c r="C13" s="227"/>
      <c r="D13" s="227"/>
      <c r="E13" s="226"/>
      <c r="F13" s="226"/>
    </row>
    <row r="14" spans="1:566" x14ac:dyDescent="0.2">
      <c r="A14" s="236"/>
      <c r="B14" s="231"/>
      <c r="C14" s="220"/>
      <c r="D14" s="220"/>
      <c r="E14" s="219"/>
      <c r="F14" s="219"/>
    </row>
    <row r="15" spans="1:566" x14ac:dyDescent="0.2">
      <c r="A15" s="236">
        <v>2</v>
      </c>
      <c r="B15" s="218" t="s">
        <v>500</v>
      </c>
      <c r="C15" s="220"/>
      <c r="D15" s="220"/>
      <c r="E15" s="219"/>
      <c r="F15" s="219"/>
    </row>
    <row r="16" spans="1:566" ht="140.25" x14ac:dyDescent="0.2">
      <c r="A16" s="236"/>
      <c r="B16" s="280" t="s">
        <v>501</v>
      </c>
      <c r="C16" s="219"/>
      <c r="D16" s="220"/>
      <c r="E16" s="219"/>
      <c r="F16" s="219"/>
    </row>
    <row r="17" spans="1:6" x14ac:dyDescent="0.2">
      <c r="A17" s="236"/>
      <c r="B17" s="222"/>
      <c r="C17" s="219">
        <v>3</v>
      </c>
      <c r="D17" s="220" t="s">
        <v>216</v>
      </c>
      <c r="E17" s="241"/>
      <c r="F17" s="219">
        <f>+C17*E17</f>
        <v>0</v>
      </c>
    </row>
    <row r="18" spans="1:6" x14ac:dyDescent="0.2">
      <c r="A18" s="277"/>
      <c r="B18" s="233"/>
      <c r="C18" s="227"/>
      <c r="D18" s="227"/>
      <c r="E18" s="226"/>
      <c r="F18" s="226"/>
    </row>
    <row r="19" spans="1:6" x14ac:dyDescent="0.2">
      <c r="A19" s="236"/>
      <c r="B19" s="231"/>
      <c r="C19" s="220"/>
      <c r="D19" s="220"/>
      <c r="E19" s="219"/>
      <c r="F19" s="219"/>
    </row>
    <row r="20" spans="1:6" x14ac:dyDescent="0.2">
      <c r="A20" s="236">
        <v>3</v>
      </c>
      <c r="B20" s="218" t="s">
        <v>502</v>
      </c>
      <c r="C20" s="220"/>
      <c r="D20" s="220"/>
      <c r="E20" s="219"/>
      <c r="F20" s="219"/>
    </row>
    <row r="21" spans="1:6" ht="153" x14ac:dyDescent="0.2">
      <c r="A21" s="236"/>
      <c r="B21" s="280" t="s">
        <v>510</v>
      </c>
      <c r="C21" s="238"/>
      <c r="D21" s="238"/>
      <c r="E21" s="219"/>
      <c r="F21" s="219"/>
    </row>
    <row r="22" spans="1:6" x14ac:dyDescent="0.2">
      <c r="A22" s="236"/>
      <c r="B22" s="222"/>
      <c r="C22" s="219">
        <v>1</v>
      </c>
      <c r="D22" s="220" t="s">
        <v>499</v>
      </c>
      <c r="E22" s="241"/>
      <c r="F22" s="219">
        <f>+C22*E22</f>
        <v>0</v>
      </c>
    </row>
    <row r="23" spans="1:6" x14ac:dyDescent="0.2">
      <c r="A23" s="277"/>
      <c r="B23" s="233"/>
      <c r="C23" s="227"/>
      <c r="D23" s="227"/>
      <c r="E23" s="226"/>
      <c r="F23" s="226"/>
    </row>
    <row r="24" spans="1:6" x14ac:dyDescent="0.2">
      <c r="A24" s="236"/>
      <c r="B24" s="231"/>
      <c r="C24" s="220"/>
      <c r="D24" s="220"/>
      <c r="E24" s="219"/>
      <c r="F24" s="219"/>
    </row>
    <row r="25" spans="1:6" x14ac:dyDescent="0.2">
      <c r="A25" s="236">
        <v>4</v>
      </c>
      <c r="B25" s="218" t="s">
        <v>504</v>
      </c>
      <c r="C25" s="219"/>
      <c r="D25" s="220"/>
      <c r="E25" s="219"/>
      <c r="F25" s="219"/>
    </row>
    <row r="26" spans="1:6" ht="76.5" x14ac:dyDescent="0.2">
      <c r="B26" s="280" t="s">
        <v>505</v>
      </c>
    </row>
    <row r="27" spans="1:6" x14ac:dyDescent="0.2">
      <c r="A27" s="236"/>
      <c r="B27" s="222"/>
      <c r="C27" s="219">
        <v>1</v>
      </c>
      <c r="D27" s="220" t="s">
        <v>499</v>
      </c>
      <c r="E27" s="241"/>
      <c r="F27" s="219">
        <f>+C27*E27</f>
        <v>0</v>
      </c>
    </row>
    <row r="28" spans="1:6" x14ac:dyDescent="0.2">
      <c r="A28" s="277"/>
      <c r="B28" s="233"/>
      <c r="C28" s="227"/>
      <c r="D28" s="227"/>
      <c r="E28" s="226"/>
      <c r="F28" s="226"/>
    </row>
    <row r="29" spans="1:6" x14ac:dyDescent="0.2">
      <c r="A29" s="236"/>
      <c r="B29" s="231"/>
      <c r="C29" s="220"/>
      <c r="D29" s="220"/>
      <c r="E29" s="219"/>
      <c r="F29" s="219"/>
    </row>
    <row r="30" spans="1:6" ht="25.5" x14ac:dyDescent="0.2">
      <c r="A30" s="236">
        <v>5</v>
      </c>
      <c r="B30" s="218" t="s">
        <v>506</v>
      </c>
      <c r="C30" s="219"/>
      <c r="D30" s="220"/>
      <c r="E30" s="219"/>
      <c r="F30" s="219"/>
    </row>
    <row r="31" spans="1:6" ht="76.5" x14ac:dyDescent="0.2">
      <c r="A31" s="217"/>
      <c r="B31" s="280" t="s">
        <v>507</v>
      </c>
      <c r="C31" s="219"/>
      <c r="D31" s="220"/>
      <c r="E31" s="219"/>
      <c r="F31" s="219"/>
    </row>
    <row r="32" spans="1:6" x14ac:dyDescent="0.2">
      <c r="A32" s="236"/>
      <c r="B32" s="222"/>
      <c r="C32" s="219">
        <v>3.76</v>
      </c>
      <c r="D32" s="220" t="s">
        <v>216</v>
      </c>
      <c r="E32" s="241"/>
      <c r="F32" s="219">
        <f>+C32*E32</f>
        <v>0</v>
      </c>
    </row>
    <row r="33" spans="1:6" x14ac:dyDescent="0.2">
      <c r="A33" s="277"/>
      <c r="B33" s="233"/>
      <c r="C33" s="227"/>
      <c r="D33" s="227"/>
      <c r="E33" s="226"/>
      <c r="F33" s="226"/>
    </row>
    <row r="34" spans="1:6" x14ac:dyDescent="0.2">
      <c r="A34" s="281"/>
      <c r="B34" s="282" t="s">
        <v>508</v>
      </c>
      <c r="C34" s="283"/>
      <c r="D34" s="284"/>
      <c r="E34" s="285"/>
      <c r="F34" s="286">
        <f>SUM(F11:F32)</f>
        <v>0</v>
      </c>
    </row>
  </sheetData>
  <sheetProtection algorithmName="SHA-512" hashValue="gCe20FmZGOjoEfWUpgAGAt1tEdekYPIf/CHATTadK/yDhpOYAzDWjgnJEpcypl+itaRs3BNHiYasyFDW+Sg7jg==" saltValue="KIijVMcBTcsaJizwLDDipw==" spinCount="100000" sheet="1" objects="1" scenarios="1"/>
  <pageMargins left="0.78740157480314965" right="0.42708333333333331"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1" manualBreakCount="1">
    <brk id="23"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38A4F-4202-44C3-984A-4563EFC2BE7A}">
  <sheetPr>
    <tabColor rgb="FFFFC000"/>
  </sheetPr>
  <dimension ref="A1:J29"/>
  <sheetViews>
    <sheetView topLeftCell="A11" zoomScaleNormal="100" zoomScaleSheetLayoutView="100" workbookViewId="0">
      <selection activeCell="E15" sqref="E15"/>
    </sheetView>
  </sheetViews>
  <sheetFormatPr defaultRowHeight="12.75" x14ac:dyDescent="0.2"/>
  <cols>
    <col min="1" max="1" width="6.7109375" style="271" customWidth="1"/>
    <col min="2" max="2" width="36.7109375" style="287" customWidth="1"/>
    <col min="3" max="4" width="6.7109375" style="271" customWidth="1"/>
    <col min="5" max="6" width="14.7109375" style="235" customWidth="1"/>
    <col min="7" max="7" width="10.140625" style="271" customWidth="1"/>
    <col min="8" max="9" width="9.140625" style="271"/>
    <col min="10" max="10" width="9.140625" style="235" bestFit="1" customWidth="1"/>
    <col min="11" max="16384" width="9.140625" style="271"/>
  </cols>
  <sheetData>
    <row r="1" spans="1:10" x14ac:dyDescent="0.2">
      <c r="A1" s="20" t="s">
        <v>133</v>
      </c>
      <c r="B1" s="270" t="s">
        <v>6</v>
      </c>
    </row>
    <row r="2" spans="1:10" x14ac:dyDescent="0.2">
      <c r="A2" s="20" t="s">
        <v>134</v>
      </c>
      <c r="B2" s="270" t="s">
        <v>7</v>
      </c>
    </row>
    <row r="3" spans="1:10" x14ac:dyDescent="0.2">
      <c r="A3" s="20" t="s">
        <v>355</v>
      </c>
      <c r="B3" s="270" t="s">
        <v>494</v>
      </c>
    </row>
    <row r="4" spans="1:10" x14ac:dyDescent="0.2">
      <c r="A4" s="160"/>
      <c r="B4" s="270" t="s">
        <v>495</v>
      </c>
    </row>
    <row r="5" spans="1:10" s="25" customFormat="1" ht="76.5" x14ac:dyDescent="0.2">
      <c r="A5" s="205" t="s">
        <v>0</v>
      </c>
      <c r="B5" s="206" t="s">
        <v>27</v>
      </c>
      <c r="C5" s="207" t="s">
        <v>8</v>
      </c>
      <c r="D5" s="208" t="s">
        <v>9</v>
      </c>
      <c r="E5" s="209" t="s">
        <v>324</v>
      </c>
      <c r="F5" s="209" t="s">
        <v>32</v>
      </c>
    </row>
    <row r="6" spans="1:10" s="25" customFormat="1" x14ac:dyDescent="0.2">
      <c r="A6" s="81">
        <v>1</v>
      </c>
      <c r="B6" s="61"/>
      <c r="C6" s="26"/>
      <c r="D6" s="27"/>
      <c r="E6" s="28"/>
      <c r="F6" s="272"/>
    </row>
    <row r="7" spans="1:10" ht="15" x14ac:dyDescent="0.2">
      <c r="A7" s="273"/>
      <c r="B7" s="204" t="s">
        <v>511</v>
      </c>
      <c r="D7" s="275"/>
      <c r="E7" s="276"/>
      <c r="F7" s="276"/>
      <c r="G7" s="238"/>
    </row>
    <row r="8" spans="1:10" x14ac:dyDescent="0.2">
      <c r="A8" s="236"/>
      <c r="B8" s="231"/>
      <c r="C8" s="220"/>
      <c r="D8" s="220"/>
      <c r="E8" s="219"/>
      <c r="F8" s="219"/>
      <c r="G8" s="238"/>
      <c r="J8" s="219"/>
    </row>
    <row r="9" spans="1:10" x14ac:dyDescent="0.2">
      <c r="A9" s="236">
        <v>1</v>
      </c>
      <c r="B9" s="218" t="s">
        <v>497</v>
      </c>
      <c r="C9" s="219"/>
      <c r="D9" s="220"/>
      <c r="E9" s="219"/>
      <c r="F9" s="219"/>
      <c r="G9" s="279"/>
      <c r="J9" s="219"/>
    </row>
    <row r="10" spans="1:10" ht="63.75" x14ac:dyDescent="0.2">
      <c r="A10" s="236"/>
      <c r="B10" s="280" t="s">
        <v>498</v>
      </c>
      <c r="C10" s="216"/>
      <c r="D10" s="216"/>
      <c r="E10" s="216"/>
      <c r="F10" s="223"/>
      <c r="G10" s="279"/>
      <c r="J10" s="219"/>
    </row>
    <row r="11" spans="1:10" x14ac:dyDescent="0.2">
      <c r="A11" s="236"/>
      <c r="B11" s="222"/>
      <c r="C11" s="219">
        <v>1</v>
      </c>
      <c r="D11" s="220" t="s">
        <v>499</v>
      </c>
      <c r="E11" s="241"/>
      <c r="F11" s="219">
        <f>+C11*E11</f>
        <v>0</v>
      </c>
      <c r="G11" s="238"/>
      <c r="J11" s="219"/>
    </row>
    <row r="12" spans="1:10" x14ac:dyDescent="0.2">
      <c r="A12" s="277"/>
      <c r="B12" s="233"/>
      <c r="C12" s="227"/>
      <c r="D12" s="227"/>
      <c r="E12" s="226"/>
      <c r="F12" s="226"/>
      <c r="G12" s="238"/>
      <c r="J12" s="219"/>
    </row>
    <row r="13" spans="1:10" x14ac:dyDescent="0.2">
      <c r="A13" s="236">
        <v>2</v>
      </c>
      <c r="B13" s="218" t="s">
        <v>500</v>
      </c>
      <c r="C13" s="220"/>
      <c r="D13" s="220"/>
      <c r="E13" s="219"/>
      <c r="F13" s="219"/>
      <c r="G13" s="279"/>
      <c r="J13" s="219"/>
    </row>
    <row r="14" spans="1:10" ht="140.25" x14ac:dyDescent="0.2">
      <c r="A14" s="236"/>
      <c r="B14" s="280" t="s">
        <v>501</v>
      </c>
      <c r="C14" s="219"/>
      <c r="D14" s="220"/>
      <c r="E14" s="219"/>
      <c r="F14" s="219"/>
      <c r="G14" s="279"/>
      <c r="J14" s="219"/>
    </row>
    <row r="15" spans="1:10" x14ac:dyDescent="0.2">
      <c r="A15" s="236"/>
      <c r="B15" s="222"/>
      <c r="C15" s="219">
        <v>2</v>
      </c>
      <c r="D15" s="220" t="s">
        <v>216</v>
      </c>
      <c r="E15" s="241"/>
      <c r="F15" s="219">
        <f>+C15*E15</f>
        <v>0</v>
      </c>
      <c r="G15" s="279"/>
      <c r="J15" s="219"/>
    </row>
    <row r="16" spans="1:10" x14ac:dyDescent="0.2">
      <c r="A16" s="277"/>
      <c r="B16" s="233"/>
      <c r="C16" s="227"/>
      <c r="D16" s="227"/>
      <c r="E16" s="226"/>
      <c r="F16" s="226"/>
      <c r="G16" s="238"/>
      <c r="J16" s="219"/>
    </row>
    <row r="17" spans="1:10" x14ac:dyDescent="0.2">
      <c r="A17" s="236">
        <v>3</v>
      </c>
      <c r="B17" s="218" t="s">
        <v>502</v>
      </c>
      <c r="C17" s="220"/>
      <c r="D17" s="220"/>
      <c r="E17" s="219"/>
      <c r="F17" s="219"/>
      <c r="G17" s="279"/>
      <c r="J17" s="219"/>
    </row>
    <row r="18" spans="1:10" ht="140.25" x14ac:dyDescent="0.2">
      <c r="A18" s="236"/>
      <c r="B18" s="280" t="s">
        <v>512</v>
      </c>
      <c r="C18" s="238"/>
      <c r="D18" s="238"/>
      <c r="E18" s="219"/>
      <c r="F18" s="219"/>
      <c r="G18" s="279"/>
      <c r="J18" s="219"/>
    </row>
    <row r="19" spans="1:10" x14ac:dyDescent="0.2">
      <c r="A19" s="236"/>
      <c r="B19" s="222"/>
      <c r="C19" s="219">
        <v>1</v>
      </c>
      <c r="D19" s="220" t="s">
        <v>499</v>
      </c>
      <c r="E19" s="241"/>
      <c r="F19" s="219">
        <f>+C19*E19</f>
        <v>0</v>
      </c>
      <c r="G19" s="279"/>
      <c r="J19" s="219"/>
    </row>
    <row r="20" spans="1:10" x14ac:dyDescent="0.2">
      <c r="A20" s="277"/>
      <c r="B20" s="233"/>
      <c r="C20" s="227"/>
      <c r="D20" s="227"/>
      <c r="E20" s="226"/>
      <c r="F20" s="226"/>
      <c r="G20" s="279"/>
      <c r="J20" s="219"/>
    </row>
    <row r="21" spans="1:10" x14ac:dyDescent="0.2">
      <c r="A21" s="236">
        <v>4</v>
      </c>
      <c r="B21" s="218" t="s">
        <v>504</v>
      </c>
      <c r="C21" s="219"/>
      <c r="D21" s="220"/>
      <c r="E21" s="219"/>
      <c r="F21" s="219"/>
      <c r="G21" s="279"/>
      <c r="J21" s="219"/>
    </row>
    <row r="22" spans="1:10" ht="76.5" x14ac:dyDescent="0.2">
      <c r="B22" s="280" t="s">
        <v>505</v>
      </c>
    </row>
    <row r="23" spans="1:10" x14ac:dyDescent="0.2">
      <c r="A23" s="236"/>
      <c r="B23" s="222"/>
      <c r="C23" s="219">
        <v>1</v>
      </c>
      <c r="D23" s="220" t="s">
        <v>499</v>
      </c>
      <c r="E23" s="241"/>
      <c r="F23" s="219">
        <f>+C23*E23</f>
        <v>0</v>
      </c>
      <c r="G23" s="238"/>
      <c r="J23" s="219"/>
    </row>
    <row r="24" spans="1:10" x14ac:dyDescent="0.2">
      <c r="A24" s="277"/>
      <c r="B24" s="233"/>
      <c r="C24" s="227"/>
      <c r="D24" s="227"/>
      <c r="E24" s="226"/>
      <c r="F24" s="226"/>
      <c r="G24" s="238"/>
      <c r="J24" s="219"/>
    </row>
    <row r="25" spans="1:10" ht="25.5" x14ac:dyDescent="0.2">
      <c r="A25" s="236">
        <v>5</v>
      </c>
      <c r="B25" s="218" t="s">
        <v>506</v>
      </c>
      <c r="C25" s="219"/>
      <c r="D25" s="220"/>
      <c r="E25" s="219"/>
      <c r="F25" s="219"/>
      <c r="G25" s="238"/>
    </row>
    <row r="26" spans="1:10" ht="76.5" x14ac:dyDescent="0.2">
      <c r="A26" s="217"/>
      <c r="B26" s="280" t="s">
        <v>507</v>
      </c>
      <c r="C26" s="219"/>
      <c r="D26" s="220"/>
      <c r="E26" s="219"/>
      <c r="F26" s="219"/>
      <c r="G26" s="238"/>
    </row>
    <row r="27" spans="1:10" x14ac:dyDescent="0.2">
      <c r="A27" s="236"/>
      <c r="B27" s="222"/>
      <c r="C27" s="219">
        <v>3.36</v>
      </c>
      <c r="D27" s="220" t="s">
        <v>216</v>
      </c>
      <c r="E27" s="241"/>
      <c r="F27" s="219">
        <f>+C27*E27</f>
        <v>0</v>
      </c>
      <c r="G27" s="238"/>
    </row>
    <row r="28" spans="1:10" x14ac:dyDescent="0.2">
      <c r="A28" s="277"/>
      <c r="B28" s="233"/>
      <c r="C28" s="227"/>
      <c r="D28" s="227"/>
      <c r="E28" s="226"/>
      <c r="F28" s="226"/>
      <c r="G28" s="238"/>
      <c r="J28" s="219"/>
    </row>
    <row r="29" spans="1:10" x14ac:dyDescent="0.2">
      <c r="A29" s="281"/>
      <c r="B29" s="283" t="s">
        <v>508</v>
      </c>
      <c r="C29" s="283"/>
      <c r="D29" s="284"/>
      <c r="E29" s="285"/>
      <c r="F29" s="286">
        <f>SUM(F10:F27)</f>
        <v>0</v>
      </c>
    </row>
  </sheetData>
  <sheetProtection algorithmName="SHA-512" hashValue="SHFVTlKvdiKjmayM0pDiX/Mr8ToFBLcJ4cgJIBDXPBeUCYuGFSoBEAYzLRD8Lwsdgc71AQImhNzI6pYyy8mvbw==" saltValue="UiO1CsSSoXi8FVDg/ko9h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1" manualBreakCount="1">
    <brk id="2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D2034-4948-4DD4-9F0F-19FA4E9D079B}">
  <sheetPr>
    <tabColor rgb="FFFFC000"/>
  </sheetPr>
  <dimension ref="A1:F104"/>
  <sheetViews>
    <sheetView topLeftCell="A25" zoomScaleNormal="100" zoomScaleSheetLayoutView="100" workbookViewId="0">
      <selection activeCell="E46" sqref="E46"/>
    </sheetView>
  </sheetViews>
  <sheetFormatPr defaultColWidth="9.140625" defaultRowHeight="12.75" x14ac:dyDescent="0.2"/>
  <cols>
    <col min="1" max="1" width="6.7109375" style="21" customWidth="1"/>
    <col min="2" max="2" width="36.7109375" style="67" customWidth="1"/>
    <col min="3" max="3" width="6.7109375" style="24" customWidth="1"/>
    <col min="4" max="4" width="6.7109375" style="25" customWidth="1"/>
    <col min="5" max="5" width="14.7109375" style="23" customWidth="1"/>
    <col min="6" max="6" width="14.7109375" style="24" customWidth="1"/>
    <col min="7" max="16384" width="9.140625" style="25"/>
  </cols>
  <sheetData>
    <row r="1" spans="1:6" x14ac:dyDescent="0.2">
      <c r="A1" s="20" t="s">
        <v>133</v>
      </c>
      <c r="B1" s="107" t="s">
        <v>6</v>
      </c>
      <c r="C1" s="21"/>
      <c r="D1" s="22"/>
    </row>
    <row r="2" spans="1:6" x14ac:dyDescent="0.2">
      <c r="A2" s="20" t="s">
        <v>134</v>
      </c>
      <c r="B2" s="107" t="s">
        <v>7</v>
      </c>
      <c r="C2" s="21"/>
      <c r="D2" s="22"/>
    </row>
    <row r="3" spans="1:6" x14ac:dyDescent="0.2">
      <c r="A3" s="20" t="s">
        <v>518</v>
      </c>
      <c r="B3" s="107" t="s">
        <v>430</v>
      </c>
      <c r="C3" s="21"/>
      <c r="D3" s="22"/>
    </row>
    <row r="4" spans="1:6" x14ac:dyDescent="0.2">
      <c r="A4" s="160"/>
      <c r="B4" s="107" t="s">
        <v>431</v>
      </c>
      <c r="C4" s="21"/>
      <c r="D4" s="22"/>
    </row>
    <row r="5" spans="1:6" ht="76.5" x14ac:dyDescent="0.2">
      <c r="A5" s="96" t="s">
        <v>0</v>
      </c>
      <c r="B5" s="97" t="s">
        <v>27</v>
      </c>
      <c r="C5" s="98" t="s">
        <v>8</v>
      </c>
      <c r="D5" s="98" t="s">
        <v>9</v>
      </c>
      <c r="E5" s="99" t="s">
        <v>31</v>
      </c>
      <c r="F5" s="99" t="s">
        <v>32</v>
      </c>
    </row>
    <row r="6" spans="1:6" x14ac:dyDescent="0.2">
      <c r="A6" s="81">
        <v>1</v>
      </c>
      <c r="B6" s="61"/>
      <c r="C6" s="26"/>
      <c r="D6" s="27"/>
      <c r="E6" s="28"/>
      <c r="F6" s="26"/>
    </row>
    <row r="7" spans="1:6" x14ac:dyDescent="0.2">
      <c r="A7" s="166"/>
      <c r="B7" s="107" t="s">
        <v>106</v>
      </c>
    </row>
    <row r="8" spans="1:6" x14ac:dyDescent="0.2">
      <c r="A8" s="166"/>
      <c r="B8" s="340" t="s">
        <v>432</v>
      </c>
      <c r="C8" s="340"/>
      <c r="D8" s="340"/>
      <c r="E8" s="340"/>
      <c r="F8" s="340"/>
    </row>
    <row r="9" spans="1:6" x14ac:dyDescent="0.2">
      <c r="A9" s="166"/>
      <c r="B9" s="340"/>
      <c r="C9" s="340"/>
      <c r="D9" s="340"/>
      <c r="E9" s="340"/>
      <c r="F9" s="340"/>
    </row>
    <row r="10" spans="1:6" x14ac:dyDescent="0.2">
      <c r="A10" s="166"/>
    </row>
    <row r="11" spans="1:6" x14ac:dyDescent="0.2">
      <c r="A11" s="81"/>
      <c r="B11" s="61"/>
      <c r="C11" s="26"/>
      <c r="D11" s="27"/>
      <c r="E11" s="28"/>
      <c r="F11" s="26"/>
    </row>
    <row r="12" spans="1:6" x14ac:dyDescent="0.2">
      <c r="A12" s="149"/>
      <c r="B12" s="210" t="s">
        <v>433</v>
      </c>
      <c r="C12" s="154"/>
      <c r="D12" s="152"/>
      <c r="E12" s="153"/>
      <c r="F12" s="153"/>
    </row>
    <row r="13" spans="1:6" ht="84.75" customHeight="1" x14ac:dyDescent="0.2">
      <c r="A13" s="149"/>
      <c r="B13" s="155" t="s">
        <v>434</v>
      </c>
      <c r="C13" s="154"/>
      <c r="D13" s="152"/>
      <c r="E13" s="153"/>
      <c r="F13" s="153"/>
    </row>
    <row r="14" spans="1:6" x14ac:dyDescent="0.2">
      <c r="A14" s="164"/>
      <c r="B14" s="161"/>
      <c r="C14" s="162"/>
      <c r="D14" s="69"/>
      <c r="E14" s="70"/>
      <c r="F14" s="70"/>
    </row>
    <row r="15" spans="1:6" s="263" customFormat="1" x14ac:dyDescent="0.2">
      <c r="A15" s="81"/>
      <c r="B15" s="61"/>
      <c r="C15" s="26"/>
      <c r="D15" s="27"/>
      <c r="E15" s="28"/>
      <c r="F15" s="26"/>
    </row>
    <row r="16" spans="1:6" s="263" customFormat="1" x14ac:dyDescent="0.2">
      <c r="A16" s="149">
        <f>COUNT(A15+1)</f>
        <v>1</v>
      </c>
      <c r="B16" s="210" t="s">
        <v>435</v>
      </c>
      <c r="C16" s="154"/>
      <c r="D16" s="152"/>
      <c r="E16" s="153"/>
      <c r="F16" s="153"/>
    </row>
    <row r="17" spans="1:6" s="263" customFormat="1" ht="178.5" x14ac:dyDescent="0.2">
      <c r="A17" s="149"/>
      <c r="B17" s="155" t="s">
        <v>436</v>
      </c>
      <c r="C17" s="154"/>
      <c r="D17" s="152"/>
      <c r="E17" s="153"/>
      <c r="F17" s="153"/>
    </row>
    <row r="18" spans="1:6" s="263" customFormat="1" ht="14.25" x14ac:dyDescent="0.2">
      <c r="A18" s="149"/>
      <c r="B18" s="155" t="s">
        <v>437</v>
      </c>
      <c r="C18" s="151">
        <v>21.32</v>
      </c>
      <c r="D18" s="152" t="s">
        <v>36</v>
      </c>
      <c r="E18" s="41"/>
      <c r="F18" s="153">
        <f>C18*E18</f>
        <v>0</v>
      </c>
    </row>
    <row r="19" spans="1:6" s="263" customFormat="1" x14ac:dyDescent="0.2">
      <c r="A19" s="164"/>
      <c r="B19" s="161"/>
      <c r="C19" s="162"/>
      <c r="D19" s="69"/>
      <c r="E19" s="70"/>
      <c r="F19" s="70"/>
    </row>
    <row r="20" spans="1:6" s="263" customFormat="1" x14ac:dyDescent="0.2">
      <c r="B20" s="61"/>
      <c r="C20" s="26"/>
      <c r="D20" s="27"/>
      <c r="E20" s="28"/>
      <c r="F20" s="26"/>
    </row>
    <row r="21" spans="1:6" s="263" customFormat="1" ht="25.5" x14ac:dyDescent="0.2">
      <c r="A21" s="149">
        <f>COUNT($A$16:A20)+1</f>
        <v>2</v>
      </c>
      <c r="B21" s="210" t="s">
        <v>438</v>
      </c>
      <c r="C21" s="154"/>
      <c r="D21" s="152"/>
      <c r="E21" s="153"/>
      <c r="F21" s="153"/>
    </row>
    <row r="22" spans="1:6" s="263" customFormat="1" ht="38.25" x14ac:dyDescent="0.2">
      <c r="A22" s="149"/>
      <c r="B22" s="155" t="s">
        <v>439</v>
      </c>
      <c r="C22" s="154"/>
      <c r="D22" s="152"/>
      <c r="E22" s="153"/>
      <c r="F22" s="153"/>
    </row>
    <row r="23" spans="1:6" s="263" customFormat="1" ht="14.25" x14ac:dyDescent="0.2">
      <c r="A23" s="149"/>
      <c r="B23" s="155"/>
      <c r="C23" s="151">
        <v>13.6</v>
      </c>
      <c r="D23" s="152" t="s">
        <v>36</v>
      </c>
      <c r="E23" s="41"/>
      <c r="F23" s="153">
        <f>C23*E23</f>
        <v>0</v>
      </c>
    </row>
    <row r="24" spans="1:6" s="263" customFormat="1" x14ac:dyDescent="0.2">
      <c r="A24" s="164"/>
      <c r="B24" s="161"/>
      <c r="C24" s="162"/>
      <c r="D24" s="69"/>
      <c r="E24" s="70"/>
      <c r="F24" s="70"/>
    </row>
    <row r="25" spans="1:6" s="263" customFormat="1" x14ac:dyDescent="0.2">
      <c r="A25" s="149"/>
      <c r="B25" s="155"/>
      <c r="C25" s="151"/>
      <c r="D25" s="152"/>
      <c r="E25" s="153"/>
      <c r="F25" s="153"/>
    </row>
    <row r="26" spans="1:6" s="263" customFormat="1" x14ac:dyDescent="0.2">
      <c r="A26" s="264"/>
      <c r="B26" s="265" t="s">
        <v>440</v>
      </c>
      <c r="C26" s="265"/>
      <c r="D26" s="265"/>
      <c r="E26" s="265"/>
      <c r="F26" s="265"/>
    </row>
    <row r="27" spans="1:6" s="263" customFormat="1" x14ac:dyDescent="0.2">
      <c r="A27" s="264"/>
      <c r="B27" s="265"/>
      <c r="C27" s="265"/>
      <c r="D27" s="265"/>
      <c r="E27" s="265"/>
      <c r="F27" s="265"/>
    </row>
    <row r="28" spans="1:6" s="263" customFormat="1" x14ac:dyDescent="0.2">
      <c r="A28" s="81"/>
      <c r="B28" s="61"/>
      <c r="C28" s="26"/>
      <c r="D28" s="27"/>
      <c r="E28" s="28"/>
      <c r="F28" s="26"/>
    </row>
    <row r="29" spans="1:6" s="263" customFormat="1" x14ac:dyDescent="0.2">
      <c r="A29" s="149">
        <f>COUNT($A$16:A28)+1</f>
        <v>3</v>
      </c>
      <c r="B29" s="210" t="s">
        <v>441</v>
      </c>
      <c r="C29" s="154"/>
      <c r="D29" s="152"/>
      <c r="E29" s="153"/>
      <c r="F29" s="153"/>
    </row>
    <row r="30" spans="1:6" s="263" customFormat="1" ht="76.5" x14ac:dyDescent="0.2">
      <c r="A30" s="149"/>
      <c r="B30" s="155" t="s">
        <v>442</v>
      </c>
      <c r="C30" s="154"/>
      <c r="D30" s="152"/>
      <c r="E30" s="153"/>
      <c r="F30" s="153"/>
    </row>
    <row r="31" spans="1:6" s="263" customFormat="1" ht="14.25" x14ac:dyDescent="0.2">
      <c r="A31" s="149"/>
      <c r="B31" s="155" t="s">
        <v>443</v>
      </c>
      <c r="C31" s="151">
        <v>5.44</v>
      </c>
      <c r="D31" s="152" t="s">
        <v>36</v>
      </c>
      <c r="E31" s="41"/>
      <c r="F31" s="153">
        <f>C31*E31</f>
        <v>0</v>
      </c>
    </row>
    <row r="32" spans="1:6" s="263" customFormat="1" x14ac:dyDescent="0.2">
      <c r="A32" s="164"/>
      <c r="B32" s="161"/>
      <c r="C32" s="162"/>
      <c r="D32" s="69"/>
      <c r="E32" s="70"/>
      <c r="F32" s="70"/>
    </row>
    <row r="33" spans="1:6" s="263" customFormat="1" x14ac:dyDescent="0.2">
      <c r="A33" s="81"/>
      <c r="B33" s="61"/>
      <c r="C33" s="26"/>
      <c r="D33" s="27"/>
      <c r="E33" s="28"/>
      <c r="F33" s="26"/>
    </row>
    <row r="34" spans="1:6" s="263" customFormat="1" ht="25.5" x14ac:dyDescent="0.2">
      <c r="A34" s="149">
        <f>COUNT($A$16:A33)+1</f>
        <v>4</v>
      </c>
      <c r="B34" s="210" t="s">
        <v>444</v>
      </c>
      <c r="C34" s="154"/>
      <c r="D34" s="152"/>
      <c r="E34" s="153"/>
      <c r="F34" s="153"/>
    </row>
    <row r="35" spans="1:6" s="263" customFormat="1" ht="114.75" x14ac:dyDescent="0.2">
      <c r="A35" s="149"/>
      <c r="B35" s="155" t="s">
        <v>445</v>
      </c>
      <c r="C35" s="154"/>
      <c r="D35" s="152"/>
      <c r="E35" s="153"/>
      <c r="F35" s="153"/>
    </row>
    <row r="36" spans="1:6" s="263" customFormat="1" ht="14.25" x14ac:dyDescent="0.2">
      <c r="A36" s="149"/>
      <c r="B36" s="155" t="s">
        <v>443</v>
      </c>
      <c r="C36" s="151">
        <v>5.44</v>
      </c>
      <c r="D36" s="152" t="s">
        <v>36</v>
      </c>
      <c r="E36" s="41"/>
      <c r="F36" s="153">
        <f>C36*E36</f>
        <v>0</v>
      </c>
    </row>
    <row r="37" spans="1:6" s="263" customFormat="1" x14ac:dyDescent="0.2">
      <c r="A37" s="164"/>
      <c r="B37" s="161"/>
      <c r="C37" s="162"/>
      <c r="D37" s="69"/>
      <c r="E37" s="70"/>
      <c r="F37" s="70"/>
    </row>
    <row r="38" spans="1:6" s="263" customFormat="1" x14ac:dyDescent="0.2">
      <c r="A38" s="81"/>
      <c r="B38" s="61"/>
      <c r="C38" s="26"/>
      <c r="D38" s="27"/>
      <c r="E38" s="28"/>
      <c r="F38" s="26"/>
    </row>
    <row r="39" spans="1:6" s="263" customFormat="1" ht="25.5" x14ac:dyDescent="0.2">
      <c r="A39" s="149">
        <f>COUNT($A$16:A38)+1</f>
        <v>5</v>
      </c>
      <c r="B39" s="210" t="s">
        <v>446</v>
      </c>
      <c r="C39" s="154"/>
      <c r="D39" s="152"/>
      <c r="E39" s="153"/>
      <c r="F39" s="153"/>
    </row>
    <row r="40" spans="1:6" s="263" customFormat="1" ht="76.5" x14ac:dyDescent="0.2">
      <c r="A40" s="149"/>
      <c r="B40" s="155" t="s">
        <v>447</v>
      </c>
      <c r="C40" s="154"/>
      <c r="D40" s="152"/>
      <c r="E40" s="153"/>
      <c r="F40" s="153"/>
    </row>
    <row r="41" spans="1:6" s="263" customFormat="1" ht="14.25" x14ac:dyDescent="0.2">
      <c r="A41" s="149"/>
      <c r="B41" s="155" t="s">
        <v>443</v>
      </c>
      <c r="C41" s="151">
        <v>6</v>
      </c>
      <c r="D41" s="152" t="s">
        <v>36</v>
      </c>
      <c r="E41" s="41"/>
      <c r="F41" s="153">
        <f>C41*E41</f>
        <v>0</v>
      </c>
    </row>
    <row r="42" spans="1:6" s="263" customFormat="1" x14ac:dyDescent="0.2">
      <c r="A42" s="164"/>
      <c r="B42" s="161"/>
      <c r="C42" s="162"/>
      <c r="D42" s="69"/>
      <c r="E42" s="70"/>
      <c r="F42" s="70"/>
    </row>
    <row r="43" spans="1:6" s="263" customFormat="1" x14ac:dyDescent="0.2">
      <c r="A43" s="81"/>
      <c r="B43" s="61"/>
      <c r="C43" s="26"/>
      <c r="D43" s="27"/>
      <c r="E43" s="28"/>
      <c r="F43" s="26"/>
    </row>
    <row r="44" spans="1:6" s="263" customFormat="1" ht="25.5" x14ac:dyDescent="0.2">
      <c r="A44" s="149">
        <f>COUNT($A$16:A43)+1</f>
        <v>6</v>
      </c>
      <c r="B44" s="210" t="s">
        <v>448</v>
      </c>
      <c r="C44" s="154"/>
      <c r="D44" s="152"/>
      <c r="E44" s="153"/>
      <c r="F44" s="153"/>
    </row>
    <row r="45" spans="1:6" s="263" customFormat="1" ht="76.5" x14ac:dyDescent="0.2">
      <c r="A45" s="149"/>
      <c r="B45" s="155" t="s">
        <v>449</v>
      </c>
      <c r="C45" s="154"/>
      <c r="D45" s="152"/>
      <c r="E45" s="153"/>
      <c r="F45" s="153"/>
    </row>
    <row r="46" spans="1:6" s="263" customFormat="1" ht="14.25" x14ac:dyDescent="0.2">
      <c r="A46" s="149"/>
      <c r="B46" s="155" t="s">
        <v>450</v>
      </c>
      <c r="C46" s="151">
        <v>2</v>
      </c>
      <c r="D46" s="152" t="s">
        <v>36</v>
      </c>
      <c r="E46" s="41"/>
      <c r="F46" s="153">
        <f>C46*E46</f>
        <v>0</v>
      </c>
    </row>
    <row r="47" spans="1:6" s="263" customFormat="1" x14ac:dyDescent="0.2">
      <c r="A47" s="164"/>
      <c r="B47" s="161"/>
      <c r="C47" s="162"/>
      <c r="D47" s="69"/>
      <c r="E47" s="70"/>
      <c r="F47" s="70"/>
    </row>
    <row r="48" spans="1:6" s="263" customFormat="1" x14ac:dyDescent="0.2">
      <c r="A48" s="81"/>
      <c r="B48" s="61"/>
      <c r="C48" s="26"/>
      <c r="D48" s="27"/>
      <c r="E48" s="28"/>
      <c r="F48" s="26"/>
    </row>
    <row r="49" spans="1:6" s="263" customFormat="1" x14ac:dyDescent="0.2">
      <c r="A49" s="149">
        <f>COUNT($A$16:A48)+1</f>
        <v>7</v>
      </c>
      <c r="B49" s="210" t="s">
        <v>451</v>
      </c>
      <c r="C49" s="154"/>
      <c r="D49" s="152"/>
      <c r="E49" s="153"/>
      <c r="F49" s="153"/>
    </row>
    <row r="50" spans="1:6" s="263" customFormat="1" ht="255" x14ac:dyDescent="0.2">
      <c r="A50" s="149"/>
      <c r="B50" s="155" t="s">
        <v>452</v>
      </c>
      <c r="C50" s="154"/>
      <c r="D50" s="152"/>
      <c r="E50" s="153"/>
      <c r="F50" s="153"/>
    </row>
    <row r="51" spans="1:6" s="263" customFormat="1" ht="14.25" x14ac:dyDescent="0.2">
      <c r="A51" s="149"/>
      <c r="B51" s="155" t="s">
        <v>443</v>
      </c>
      <c r="C51" s="151">
        <v>5.44</v>
      </c>
      <c r="D51" s="152" t="s">
        <v>36</v>
      </c>
      <c r="E51" s="41"/>
      <c r="F51" s="153">
        <f>C51*E51</f>
        <v>0</v>
      </c>
    </row>
    <row r="52" spans="1:6" s="263" customFormat="1" x14ac:dyDescent="0.2">
      <c r="A52" s="164"/>
      <c r="B52" s="161"/>
      <c r="C52" s="162"/>
      <c r="D52" s="69"/>
      <c r="E52" s="70"/>
      <c r="F52" s="70"/>
    </row>
    <row r="53" spans="1:6" s="263" customFormat="1" x14ac:dyDescent="0.2">
      <c r="A53" s="81"/>
      <c r="B53" s="61"/>
      <c r="C53" s="26"/>
      <c r="D53" s="27"/>
      <c r="E53" s="28"/>
      <c r="F53" s="26"/>
    </row>
    <row r="54" spans="1:6" s="263" customFormat="1" x14ac:dyDescent="0.2">
      <c r="A54" s="149">
        <f>COUNT($A$16:A53)+1</f>
        <v>8</v>
      </c>
      <c r="B54" s="210" t="s">
        <v>453</v>
      </c>
      <c r="C54" s="154"/>
      <c r="D54" s="152"/>
      <c r="E54" s="153"/>
      <c r="F54" s="153"/>
    </row>
    <row r="55" spans="1:6" s="263" customFormat="1" ht="102" x14ac:dyDescent="0.2">
      <c r="A55" s="149"/>
      <c r="B55" s="155" t="s">
        <v>454</v>
      </c>
      <c r="C55" s="154"/>
      <c r="D55" s="152"/>
      <c r="E55" s="153"/>
      <c r="F55" s="153"/>
    </row>
    <row r="56" spans="1:6" s="263" customFormat="1" ht="14.25" x14ac:dyDescent="0.2">
      <c r="A56" s="149"/>
      <c r="B56" s="155"/>
      <c r="C56" s="151">
        <v>4.4000000000000004</v>
      </c>
      <c r="D56" s="152" t="s">
        <v>36</v>
      </c>
      <c r="E56" s="41"/>
      <c r="F56" s="153">
        <f>C56*E56</f>
        <v>0</v>
      </c>
    </row>
    <row r="57" spans="1:6" s="263" customFormat="1" x14ac:dyDescent="0.2">
      <c r="A57" s="164"/>
      <c r="B57" s="161"/>
      <c r="C57" s="162"/>
      <c r="D57" s="69"/>
      <c r="E57" s="70"/>
      <c r="F57" s="70"/>
    </row>
    <row r="58" spans="1:6" s="263" customFormat="1" x14ac:dyDescent="0.2">
      <c r="A58" s="81"/>
      <c r="B58" s="61"/>
      <c r="C58" s="26"/>
      <c r="D58" s="27"/>
      <c r="E58" s="28"/>
      <c r="F58" s="26"/>
    </row>
    <row r="59" spans="1:6" s="263" customFormat="1" ht="25.5" x14ac:dyDescent="0.2">
      <c r="A59" s="149">
        <f>COUNT($A$16:A58)+1</f>
        <v>9</v>
      </c>
      <c r="B59" s="210" t="s">
        <v>455</v>
      </c>
      <c r="C59" s="154"/>
      <c r="D59" s="152"/>
      <c r="E59" s="153"/>
      <c r="F59" s="153"/>
    </row>
    <row r="60" spans="1:6" s="263" customFormat="1" ht="63.75" x14ac:dyDescent="0.2">
      <c r="A60" s="149"/>
      <c r="B60" s="155" t="s">
        <v>456</v>
      </c>
      <c r="C60" s="154"/>
      <c r="D60" s="152"/>
      <c r="E60" s="153"/>
      <c r="F60" s="153"/>
    </row>
    <row r="61" spans="1:6" s="263" customFormat="1" ht="14.25" x14ac:dyDescent="0.2">
      <c r="A61" s="149"/>
      <c r="B61" s="155" t="s">
        <v>457</v>
      </c>
      <c r="C61" s="151">
        <v>1.46</v>
      </c>
      <c r="D61" s="152" t="s">
        <v>36</v>
      </c>
      <c r="E61" s="41"/>
      <c r="F61" s="153">
        <f>C61*E61</f>
        <v>0</v>
      </c>
    </row>
    <row r="62" spans="1:6" s="263" customFormat="1" x14ac:dyDescent="0.2">
      <c r="A62" s="164"/>
      <c r="B62" s="161"/>
      <c r="C62" s="162"/>
      <c r="D62" s="69"/>
      <c r="E62" s="70"/>
      <c r="F62" s="70"/>
    </row>
    <row r="63" spans="1:6" s="263" customFormat="1" x14ac:dyDescent="0.2">
      <c r="A63" s="81"/>
      <c r="B63" s="61"/>
      <c r="C63" s="26"/>
      <c r="D63" s="27"/>
      <c r="E63" s="28"/>
      <c r="F63" s="26"/>
    </row>
    <row r="64" spans="1:6" s="263" customFormat="1" ht="25.5" x14ac:dyDescent="0.2">
      <c r="A64" s="149">
        <f>COUNT($A$16:A63)+1</f>
        <v>10</v>
      </c>
      <c r="B64" s="210" t="s">
        <v>458</v>
      </c>
      <c r="C64" s="154"/>
      <c r="D64" s="152"/>
      <c r="E64" s="153"/>
      <c r="F64" s="153"/>
    </row>
    <row r="65" spans="1:6" s="263" customFormat="1" ht="63.75" x14ac:dyDescent="0.2">
      <c r="A65" s="149"/>
      <c r="B65" s="155" t="s">
        <v>459</v>
      </c>
      <c r="C65" s="154"/>
      <c r="D65" s="152"/>
      <c r="E65" s="153"/>
      <c r="F65" s="153"/>
    </row>
    <row r="66" spans="1:6" s="263" customFormat="1" ht="14.25" x14ac:dyDescent="0.2">
      <c r="A66" s="149"/>
      <c r="B66" s="155" t="s">
        <v>460</v>
      </c>
      <c r="C66" s="151">
        <v>1.2</v>
      </c>
      <c r="D66" s="152" t="s">
        <v>36</v>
      </c>
      <c r="E66" s="41"/>
      <c r="F66" s="153">
        <f>E66*C66</f>
        <v>0</v>
      </c>
    </row>
    <row r="67" spans="1:6" s="263" customFormat="1" x14ac:dyDescent="0.2">
      <c r="A67" s="164"/>
      <c r="B67" s="161"/>
      <c r="C67" s="162"/>
      <c r="D67" s="69"/>
      <c r="E67" s="70"/>
      <c r="F67" s="70"/>
    </row>
    <row r="68" spans="1:6" s="263" customFormat="1" x14ac:dyDescent="0.2">
      <c r="A68" s="149"/>
      <c r="B68" s="155"/>
      <c r="C68" s="151"/>
      <c r="D68" s="152"/>
      <c r="E68" s="153"/>
      <c r="F68" s="153"/>
    </row>
    <row r="69" spans="1:6" s="263" customFormat="1" x14ac:dyDescent="0.2">
      <c r="A69" s="264"/>
      <c r="B69" s="265" t="s">
        <v>461</v>
      </c>
      <c r="C69" s="265"/>
      <c r="D69" s="265"/>
      <c r="E69" s="265"/>
      <c r="F69" s="265"/>
    </row>
    <row r="70" spans="1:6" s="263" customFormat="1" x14ac:dyDescent="0.2">
      <c r="A70" s="264"/>
      <c r="B70" s="265"/>
      <c r="C70" s="265"/>
      <c r="D70" s="265"/>
      <c r="E70" s="265"/>
      <c r="F70" s="265"/>
    </row>
    <row r="71" spans="1:6" s="263" customFormat="1" x14ac:dyDescent="0.2">
      <c r="A71" s="81"/>
      <c r="B71" s="61"/>
      <c r="C71" s="26"/>
      <c r="D71" s="27"/>
      <c r="E71" s="28"/>
      <c r="F71" s="26"/>
    </row>
    <row r="72" spans="1:6" s="263" customFormat="1" ht="25.5" x14ac:dyDescent="0.2">
      <c r="A72" s="149">
        <f>COUNT($A$16:A71)+1</f>
        <v>11</v>
      </c>
      <c r="B72" s="210" t="s">
        <v>462</v>
      </c>
      <c r="C72" s="154"/>
      <c r="D72" s="152"/>
      <c r="E72" s="153"/>
      <c r="F72" s="153"/>
    </row>
    <row r="73" spans="1:6" s="263" customFormat="1" ht="51" x14ac:dyDescent="0.2">
      <c r="A73" s="149"/>
      <c r="B73" s="155" t="s">
        <v>463</v>
      </c>
      <c r="C73" s="154"/>
      <c r="E73" s="153"/>
      <c r="F73" s="153"/>
    </row>
    <row r="74" spans="1:6" s="263" customFormat="1" ht="14.25" x14ac:dyDescent="0.2">
      <c r="A74" s="149"/>
      <c r="B74" s="155"/>
      <c r="C74" s="151">
        <v>1</v>
      </c>
      <c r="D74" s="152" t="s">
        <v>30</v>
      </c>
      <c r="E74" s="41"/>
      <c r="F74" s="153">
        <f>C74*E74</f>
        <v>0</v>
      </c>
    </row>
    <row r="75" spans="1:6" s="263" customFormat="1" x14ac:dyDescent="0.2">
      <c r="A75" s="164"/>
      <c r="B75" s="161"/>
      <c r="C75" s="162"/>
      <c r="D75" s="69"/>
      <c r="E75" s="70"/>
      <c r="F75" s="70"/>
    </row>
    <row r="76" spans="1:6" s="263" customFormat="1" x14ac:dyDescent="0.2">
      <c r="A76" s="149"/>
      <c r="B76" s="155"/>
      <c r="C76" s="151"/>
      <c r="D76" s="152"/>
      <c r="E76" s="153"/>
      <c r="F76" s="153"/>
    </row>
    <row r="77" spans="1:6" s="263" customFormat="1" x14ac:dyDescent="0.2">
      <c r="A77" s="264"/>
      <c r="B77" s="265" t="s">
        <v>464</v>
      </c>
      <c r="C77" s="265"/>
      <c r="D77" s="265"/>
      <c r="E77" s="265"/>
      <c r="F77" s="265"/>
    </row>
    <row r="78" spans="1:6" s="263" customFormat="1" x14ac:dyDescent="0.2">
      <c r="A78" s="264"/>
      <c r="B78" s="265"/>
      <c r="C78" s="265"/>
      <c r="D78" s="265"/>
      <c r="E78" s="265"/>
      <c r="F78" s="265"/>
    </row>
    <row r="79" spans="1:6" s="263" customFormat="1" x14ac:dyDescent="0.2">
      <c r="A79" s="81"/>
      <c r="B79" s="61"/>
      <c r="C79" s="26"/>
      <c r="D79" s="27"/>
      <c r="E79" s="28"/>
      <c r="F79" s="26"/>
    </row>
    <row r="80" spans="1:6" s="263" customFormat="1" x14ac:dyDescent="0.2">
      <c r="A80" s="149">
        <f>COUNT($A$16:A79)+1</f>
        <v>12</v>
      </c>
      <c r="B80" s="210" t="s">
        <v>465</v>
      </c>
      <c r="C80" s="154"/>
      <c r="D80" s="152"/>
      <c r="E80" s="153"/>
      <c r="F80" s="153"/>
    </row>
    <row r="81" spans="1:6" s="263" customFormat="1" ht="63.75" x14ac:dyDescent="0.2">
      <c r="A81" s="149"/>
      <c r="B81" s="155" t="s">
        <v>466</v>
      </c>
      <c r="C81" s="154"/>
      <c r="E81" s="153"/>
      <c r="F81" s="153"/>
    </row>
    <row r="82" spans="1:6" s="263" customFormat="1" ht="14.25" x14ac:dyDescent="0.2">
      <c r="A82" s="149"/>
      <c r="B82" s="155"/>
      <c r="C82" s="151">
        <v>1</v>
      </c>
      <c r="D82" s="152" t="s">
        <v>30</v>
      </c>
      <c r="E82" s="41"/>
      <c r="F82" s="153">
        <f>C82*E82</f>
        <v>0</v>
      </c>
    </row>
    <row r="83" spans="1:6" s="263" customFormat="1" x14ac:dyDescent="0.2">
      <c r="A83" s="164"/>
      <c r="B83" s="161"/>
      <c r="C83" s="162"/>
      <c r="D83" s="69"/>
      <c r="E83" s="70"/>
      <c r="F83" s="70"/>
    </row>
    <row r="84" spans="1:6" s="263" customFormat="1" x14ac:dyDescent="0.2">
      <c r="A84" s="81"/>
      <c r="B84" s="61"/>
      <c r="C84" s="26"/>
      <c r="D84" s="27"/>
      <c r="E84" s="28"/>
      <c r="F84" s="26"/>
    </row>
    <row r="85" spans="1:6" s="263" customFormat="1" x14ac:dyDescent="0.2">
      <c r="A85" s="149">
        <f>COUNT($A$16:A84)+1</f>
        <v>13</v>
      </c>
      <c r="B85" s="210" t="s">
        <v>467</v>
      </c>
      <c r="C85" s="154"/>
      <c r="D85" s="152"/>
      <c r="E85" s="153"/>
      <c r="F85" s="153"/>
    </row>
    <row r="86" spans="1:6" s="263" customFormat="1" ht="38.25" x14ac:dyDescent="0.2">
      <c r="A86" s="149"/>
      <c r="B86" s="155" t="s">
        <v>468</v>
      </c>
      <c r="C86" s="154"/>
      <c r="E86" s="153"/>
      <c r="F86" s="153"/>
    </row>
    <row r="87" spans="1:6" s="263" customFormat="1" x14ac:dyDescent="0.2">
      <c r="A87" s="149"/>
      <c r="B87" s="155"/>
      <c r="C87" s="151">
        <v>1</v>
      </c>
      <c r="D87" s="152" t="s">
        <v>469</v>
      </c>
      <c r="E87" s="41"/>
      <c r="F87" s="153">
        <f>C87*E87</f>
        <v>0</v>
      </c>
    </row>
    <row r="88" spans="1:6" s="263" customFormat="1" x14ac:dyDescent="0.2">
      <c r="A88" s="164"/>
      <c r="B88" s="161"/>
      <c r="C88" s="162"/>
      <c r="D88" s="69"/>
      <c r="E88" s="70"/>
      <c r="F88" s="70"/>
    </row>
    <row r="89" spans="1:6" s="263" customFormat="1" x14ac:dyDescent="0.2">
      <c r="A89" s="81"/>
      <c r="B89" s="61"/>
      <c r="C89" s="26"/>
      <c r="D89" s="27"/>
      <c r="E89" s="28"/>
      <c r="F89" s="26"/>
    </row>
    <row r="90" spans="1:6" s="263" customFormat="1" ht="25.5" x14ac:dyDescent="0.2">
      <c r="A90" s="149">
        <f>COUNT($A$16:A89)+1</f>
        <v>14</v>
      </c>
      <c r="B90" s="210" t="s">
        <v>470</v>
      </c>
      <c r="C90" s="154"/>
      <c r="D90" s="152"/>
      <c r="E90" s="153"/>
      <c r="F90" s="153"/>
    </row>
    <row r="91" spans="1:6" s="263" customFormat="1" ht="25.5" x14ac:dyDescent="0.2">
      <c r="A91" s="149"/>
      <c r="B91" s="155" t="s">
        <v>471</v>
      </c>
      <c r="C91" s="154"/>
      <c r="E91" s="153"/>
      <c r="F91" s="153"/>
    </row>
    <row r="92" spans="1:6" s="263" customFormat="1" ht="14.25" x14ac:dyDescent="0.2">
      <c r="A92" s="149"/>
      <c r="B92" s="155"/>
      <c r="C92" s="151">
        <v>14.16</v>
      </c>
      <c r="D92" s="152" t="s">
        <v>30</v>
      </c>
      <c r="E92" s="41"/>
      <c r="F92" s="153">
        <f>C92*E92</f>
        <v>0</v>
      </c>
    </row>
    <row r="93" spans="1:6" s="263" customFormat="1" x14ac:dyDescent="0.2">
      <c r="A93" s="164"/>
      <c r="B93" s="161"/>
      <c r="C93" s="162"/>
      <c r="D93" s="69"/>
      <c r="E93" s="70"/>
      <c r="F93" s="70"/>
    </row>
    <row r="94" spans="1:6" s="263" customFormat="1" x14ac:dyDescent="0.2">
      <c r="A94" s="81"/>
      <c r="B94" s="61"/>
      <c r="C94" s="26"/>
      <c r="D94" s="27"/>
      <c r="E94" s="28"/>
      <c r="F94" s="26"/>
    </row>
    <row r="95" spans="1:6" s="263" customFormat="1" x14ac:dyDescent="0.2">
      <c r="A95" s="149">
        <f>COUNT($A$16:A94)+1</f>
        <v>15</v>
      </c>
      <c r="B95" s="210" t="s">
        <v>472</v>
      </c>
      <c r="C95" s="154"/>
      <c r="D95" s="152"/>
      <c r="E95" s="153"/>
      <c r="F95" s="153"/>
    </row>
    <row r="96" spans="1:6" s="263" customFormat="1" ht="89.25" x14ac:dyDescent="0.2">
      <c r="A96" s="149"/>
      <c r="B96" s="155" t="s">
        <v>473</v>
      </c>
      <c r="C96" s="154"/>
      <c r="E96" s="153"/>
      <c r="F96" s="153"/>
    </row>
    <row r="97" spans="1:6" s="263" customFormat="1" x14ac:dyDescent="0.2">
      <c r="A97" s="149"/>
      <c r="B97" s="155"/>
      <c r="C97" s="190">
        <v>0.02</v>
      </c>
      <c r="D97" s="152"/>
      <c r="E97" s="154"/>
      <c r="F97" s="153">
        <f>SUM(F18:F92)*C97</f>
        <v>0</v>
      </c>
    </row>
    <row r="98" spans="1:6" s="263" customFormat="1" x14ac:dyDescent="0.2">
      <c r="A98" s="164"/>
      <c r="B98" s="161"/>
      <c r="C98" s="162"/>
      <c r="D98" s="69"/>
      <c r="E98" s="70"/>
      <c r="F98" s="70"/>
    </row>
    <row r="99" spans="1:6" s="263" customFormat="1" x14ac:dyDescent="0.2">
      <c r="A99" s="89"/>
      <c r="B99" s="156"/>
      <c r="C99" s="159"/>
      <c r="D99" s="157"/>
      <c r="E99" s="195"/>
      <c r="F99" s="158"/>
    </row>
    <row r="100" spans="1:6" s="263" customFormat="1" x14ac:dyDescent="0.2">
      <c r="A100" s="149">
        <f>COUNT($A$16:A99)+1</f>
        <v>16</v>
      </c>
      <c r="B100" s="210" t="s">
        <v>474</v>
      </c>
      <c r="C100" s="154"/>
      <c r="D100" s="152"/>
      <c r="E100" s="187"/>
      <c r="F100" s="153"/>
    </row>
    <row r="101" spans="1:6" s="263" customFormat="1" ht="38.25" x14ac:dyDescent="0.2">
      <c r="A101" s="160"/>
      <c r="B101" s="155" t="s">
        <v>23</v>
      </c>
      <c r="C101" s="154"/>
      <c r="D101" s="152"/>
      <c r="E101" s="154"/>
      <c r="F101" s="153"/>
    </row>
    <row r="102" spans="1:6" s="263" customFormat="1" x14ac:dyDescent="0.2">
      <c r="A102" s="160"/>
      <c r="B102" s="155"/>
      <c r="C102" s="190">
        <v>0.1</v>
      </c>
      <c r="D102" s="190"/>
      <c r="E102" s="154"/>
      <c r="F102" s="153">
        <f>SUM(F18:F92)*C102</f>
        <v>0</v>
      </c>
    </row>
    <row r="103" spans="1:6" s="263" customFormat="1" x14ac:dyDescent="0.2">
      <c r="A103" s="88"/>
      <c r="B103" s="161"/>
      <c r="C103" s="194"/>
      <c r="D103" s="69"/>
      <c r="E103" s="194"/>
      <c r="F103" s="194"/>
    </row>
    <row r="104" spans="1:6" x14ac:dyDescent="0.2">
      <c r="A104" s="196"/>
      <c r="B104" s="197" t="s">
        <v>2</v>
      </c>
      <c r="C104" s="198"/>
      <c r="D104" s="199"/>
      <c r="E104" s="200" t="s">
        <v>34</v>
      </c>
      <c r="F104" s="200">
        <f>SUM(F18:F103)</f>
        <v>0</v>
      </c>
    </row>
  </sheetData>
  <sheetProtection algorithmName="SHA-512" hashValue="rLN50BvYZ5m6GSDTcP6eLADcgwNcJ0TfFWQfHwO+JT3qAkxF9u7CAOORVf4CaZ0G1QuPMQN+e+5LEiETO49ggQ==" saltValue="LhuUrbVEvPYUNP+XKSBG/Q=="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4" manualBreakCount="4">
    <brk id="24" max="5" man="1"/>
    <brk id="47" max="5" man="1"/>
    <brk id="62" max="5" man="1"/>
    <brk id="93"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9C089-68AC-4971-B8CD-33F8632E652A}">
  <sheetPr>
    <tabColor rgb="FFFFC000"/>
  </sheetPr>
  <dimension ref="A1:F104"/>
  <sheetViews>
    <sheetView topLeftCell="A18" zoomScaleNormal="100" zoomScaleSheetLayoutView="100" workbookViewId="0">
      <selection activeCell="V43" sqref="V43"/>
    </sheetView>
  </sheetViews>
  <sheetFormatPr defaultColWidth="9.140625" defaultRowHeight="12.75" x14ac:dyDescent="0.2"/>
  <cols>
    <col min="1" max="1" width="6.7109375" style="21" customWidth="1"/>
    <col min="2" max="2" width="36.7109375" style="67" customWidth="1"/>
    <col min="3" max="3" width="6.7109375" style="24" customWidth="1"/>
    <col min="4" max="4" width="6.7109375" style="25" customWidth="1"/>
    <col min="5" max="5" width="14.7109375" style="23" customWidth="1"/>
    <col min="6" max="6" width="14.7109375" style="24" customWidth="1"/>
    <col min="7" max="16384" width="9.140625" style="25"/>
  </cols>
  <sheetData>
    <row r="1" spans="1:6" x14ac:dyDescent="0.2">
      <c r="A1" s="20" t="s">
        <v>133</v>
      </c>
      <c r="B1" s="107" t="s">
        <v>6</v>
      </c>
      <c r="C1" s="21"/>
      <c r="D1" s="22"/>
    </row>
    <row r="2" spans="1:6" x14ac:dyDescent="0.2">
      <c r="A2" s="20" t="s">
        <v>134</v>
      </c>
      <c r="B2" s="107" t="s">
        <v>7</v>
      </c>
      <c r="C2" s="21"/>
      <c r="D2" s="22"/>
    </row>
    <row r="3" spans="1:6" x14ac:dyDescent="0.2">
      <c r="A3" s="20" t="s">
        <v>519</v>
      </c>
      <c r="B3" s="107" t="s">
        <v>476</v>
      </c>
      <c r="C3" s="21"/>
      <c r="D3" s="22"/>
    </row>
    <row r="4" spans="1:6" x14ac:dyDescent="0.2">
      <c r="A4" s="160"/>
      <c r="B4" s="107" t="s">
        <v>477</v>
      </c>
      <c r="C4" s="21"/>
      <c r="D4" s="22"/>
    </row>
    <row r="5" spans="1:6" ht="76.5" x14ac:dyDescent="0.2">
      <c r="A5" s="96" t="s">
        <v>0</v>
      </c>
      <c r="B5" s="97" t="s">
        <v>27</v>
      </c>
      <c r="C5" s="98" t="s">
        <v>8</v>
      </c>
      <c r="D5" s="98" t="s">
        <v>9</v>
      </c>
      <c r="E5" s="99" t="s">
        <v>31</v>
      </c>
      <c r="F5" s="99" t="s">
        <v>32</v>
      </c>
    </row>
    <row r="6" spans="1:6" x14ac:dyDescent="0.2">
      <c r="A6" s="81">
        <v>1</v>
      </c>
      <c r="B6" s="61"/>
      <c r="C6" s="26"/>
      <c r="D6" s="27"/>
      <c r="E6" s="28"/>
      <c r="F6" s="26"/>
    </row>
    <row r="7" spans="1:6" x14ac:dyDescent="0.2">
      <c r="A7" s="166"/>
      <c r="B7" s="107" t="s">
        <v>106</v>
      </c>
    </row>
    <row r="8" spans="1:6" x14ac:dyDescent="0.2">
      <c r="A8" s="166"/>
      <c r="B8" s="340" t="s">
        <v>432</v>
      </c>
      <c r="C8" s="340"/>
      <c r="D8" s="340"/>
      <c r="E8" s="340"/>
      <c r="F8" s="340"/>
    </row>
    <row r="9" spans="1:6" x14ac:dyDescent="0.2">
      <c r="A9" s="166"/>
      <c r="B9" s="340"/>
      <c r="C9" s="340"/>
      <c r="D9" s="340"/>
      <c r="E9" s="340"/>
      <c r="F9" s="340"/>
    </row>
    <row r="10" spans="1:6" x14ac:dyDescent="0.2">
      <c r="A10" s="166"/>
    </row>
    <row r="11" spans="1:6" x14ac:dyDescent="0.2">
      <c r="A11" s="81"/>
      <c r="B11" s="61"/>
      <c r="C11" s="26"/>
      <c r="D11" s="27"/>
      <c r="E11" s="28"/>
      <c r="F11" s="26"/>
    </row>
    <row r="12" spans="1:6" x14ac:dyDescent="0.2">
      <c r="A12" s="149"/>
      <c r="B12" s="210" t="s">
        <v>433</v>
      </c>
      <c r="C12" s="154"/>
      <c r="D12" s="152"/>
      <c r="E12" s="153"/>
      <c r="F12" s="153"/>
    </row>
    <row r="13" spans="1:6" ht="85.5" customHeight="1" x14ac:dyDescent="0.2">
      <c r="A13" s="149"/>
      <c r="B13" s="155" t="s">
        <v>434</v>
      </c>
      <c r="C13" s="154"/>
      <c r="D13" s="152"/>
      <c r="E13" s="153"/>
      <c r="F13" s="153"/>
    </row>
    <row r="14" spans="1:6" x14ac:dyDescent="0.2">
      <c r="A14" s="164"/>
      <c r="B14" s="161"/>
      <c r="C14" s="162"/>
      <c r="D14" s="69"/>
      <c r="E14" s="70"/>
      <c r="F14" s="70"/>
    </row>
    <row r="15" spans="1:6" s="263" customFormat="1" x14ac:dyDescent="0.2">
      <c r="A15" s="81"/>
      <c r="B15" s="61"/>
      <c r="C15" s="26"/>
      <c r="D15" s="27"/>
      <c r="E15" s="28"/>
      <c r="F15" s="26"/>
    </row>
    <row r="16" spans="1:6" s="263" customFormat="1" x14ac:dyDescent="0.2">
      <c r="A16" s="149">
        <f>COUNT(A15+1)</f>
        <v>1</v>
      </c>
      <c r="B16" s="210" t="s">
        <v>435</v>
      </c>
      <c r="C16" s="154"/>
      <c r="D16" s="152"/>
      <c r="E16" s="153"/>
      <c r="F16" s="153"/>
    </row>
    <row r="17" spans="1:6" s="263" customFormat="1" ht="178.5" x14ac:dyDescent="0.2">
      <c r="A17" s="149"/>
      <c r="B17" s="155" t="s">
        <v>478</v>
      </c>
      <c r="C17" s="154"/>
      <c r="D17" s="152"/>
      <c r="E17" s="153"/>
      <c r="F17" s="153"/>
    </row>
    <row r="18" spans="1:6" s="263" customFormat="1" ht="14.25" x14ac:dyDescent="0.2">
      <c r="A18" s="149"/>
      <c r="B18" s="155" t="s">
        <v>437</v>
      </c>
      <c r="C18" s="151">
        <v>9.5</v>
      </c>
      <c r="D18" s="152" t="s">
        <v>36</v>
      </c>
      <c r="E18" s="41"/>
      <c r="F18" s="153">
        <f>C18*E18</f>
        <v>0</v>
      </c>
    </row>
    <row r="19" spans="1:6" s="263" customFormat="1" x14ac:dyDescent="0.2">
      <c r="A19" s="164"/>
      <c r="B19" s="161"/>
      <c r="C19" s="162"/>
      <c r="D19" s="69"/>
      <c r="E19" s="70"/>
      <c r="F19" s="70"/>
    </row>
    <row r="20" spans="1:6" s="263" customFormat="1" x14ac:dyDescent="0.2">
      <c r="B20" s="61"/>
      <c r="C20" s="26"/>
      <c r="D20" s="27"/>
      <c r="E20" s="28"/>
      <c r="F20" s="26"/>
    </row>
    <row r="21" spans="1:6" s="263" customFormat="1" ht="25.5" x14ac:dyDescent="0.2">
      <c r="A21" s="149">
        <f>COUNT($A$16:A20)+1</f>
        <v>2</v>
      </c>
      <c r="B21" s="210" t="s">
        <v>438</v>
      </c>
      <c r="C21" s="154"/>
      <c r="D21" s="152"/>
      <c r="E21" s="153"/>
      <c r="F21" s="153"/>
    </row>
    <row r="22" spans="1:6" s="263" customFormat="1" ht="38.25" x14ac:dyDescent="0.2">
      <c r="A22" s="149"/>
      <c r="B22" s="155" t="s">
        <v>439</v>
      </c>
      <c r="C22" s="154"/>
      <c r="D22" s="152"/>
      <c r="E22" s="153"/>
      <c r="F22" s="153"/>
    </row>
    <row r="23" spans="1:6" s="263" customFormat="1" ht="14.25" x14ac:dyDescent="0.2">
      <c r="A23" s="149"/>
      <c r="B23" s="155"/>
      <c r="C23" s="151">
        <v>3.1</v>
      </c>
      <c r="D23" s="152" t="s">
        <v>36</v>
      </c>
      <c r="E23" s="41"/>
      <c r="F23" s="153">
        <f>C23*E23</f>
        <v>0</v>
      </c>
    </row>
    <row r="24" spans="1:6" s="263" customFormat="1" x14ac:dyDescent="0.2">
      <c r="A24" s="164"/>
      <c r="B24" s="161"/>
      <c r="C24" s="162"/>
      <c r="D24" s="69"/>
      <c r="E24" s="70"/>
      <c r="F24" s="70"/>
    </row>
    <row r="25" spans="1:6" s="263" customFormat="1" x14ac:dyDescent="0.2">
      <c r="A25" s="149"/>
      <c r="B25" s="155"/>
      <c r="C25" s="151"/>
      <c r="D25" s="152"/>
      <c r="E25" s="153"/>
      <c r="F25" s="153"/>
    </row>
    <row r="26" spans="1:6" s="263" customFormat="1" x14ac:dyDescent="0.2">
      <c r="A26" s="264"/>
      <c r="B26" s="265" t="s">
        <v>440</v>
      </c>
      <c r="C26" s="265"/>
      <c r="D26" s="265"/>
      <c r="E26" s="265"/>
      <c r="F26" s="265"/>
    </row>
    <row r="27" spans="1:6" s="263" customFormat="1" x14ac:dyDescent="0.2">
      <c r="A27" s="264"/>
      <c r="B27" s="265"/>
      <c r="C27" s="265"/>
      <c r="D27" s="265"/>
      <c r="E27" s="265"/>
      <c r="F27" s="265"/>
    </row>
    <row r="28" spans="1:6" s="263" customFormat="1" x14ac:dyDescent="0.2">
      <c r="A28" s="81"/>
      <c r="B28" s="61"/>
      <c r="C28" s="26"/>
      <c r="D28" s="27"/>
      <c r="E28" s="28"/>
      <c r="F28" s="26"/>
    </row>
    <row r="29" spans="1:6" s="263" customFormat="1" x14ac:dyDescent="0.2">
      <c r="A29" s="149">
        <f>COUNT($A$16:A28)+1</f>
        <v>3</v>
      </c>
      <c r="B29" s="210" t="s">
        <v>441</v>
      </c>
      <c r="C29" s="154"/>
      <c r="D29" s="152"/>
      <c r="E29" s="153"/>
      <c r="F29" s="153"/>
    </row>
    <row r="30" spans="1:6" s="263" customFormat="1" ht="76.5" x14ac:dyDescent="0.2">
      <c r="A30" s="149"/>
      <c r="B30" s="155" t="s">
        <v>442</v>
      </c>
      <c r="C30" s="154"/>
      <c r="D30" s="152"/>
      <c r="E30" s="153"/>
      <c r="F30" s="153"/>
    </row>
    <row r="31" spans="1:6" s="263" customFormat="1" ht="14.25" x14ac:dyDescent="0.2">
      <c r="A31" s="149"/>
      <c r="B31" s="155" t="s">
        <v>443</v>
      </c>
      <c r="C31" s="151">
        <v>1.3</v>
      </c>
      <c r="D31" s="152" t="s">
        <v>36</v>
      </c>
      <c r="E31" s="41"/>
      <c r="F31" s="153">
        <f>C31*E31</f>
        <v>0</v>
      </c>
    </row>
    <row r="32" spans="1:6" s="263" customFormat="1" x14ac:dyDescent="0.2">
      <c r="A32" s="164"/>
      <c r="B32" s="161"/>
      <c r="C32" s="162"/>
      <c r="D32" s="69"/>
      <c r="E32" s="70"/>
      <c r="F32" s="70"/>
    </row>
    <row r="33" spans="1:6" s="263" customFormat="1" x14ac:dyDescent="0.2">
      <c r="A33" s="81"/>
      <c r="B33" s="61"/>
      <c r="C33" s="26"/>
      <c r="D33" s="27"/>
      <c r="E33" s="28"/>
      <c r="F33" s="26"/>
    </row>
    <row r="34" spans="1:6" s="263" customFormat="1" ht="25.5" x14ac:dyDescent="0.2">
      <c r="A34" s="149">
        <f>COUNT($A$16:A33)+1</f>
        <v>4</v>
      </c>
      <c r="B34" s="210" t="s">
        <v>444</v>
      </c>
      <c r="C34" s="154"/>
      <c r="D34" s="152"/>
      <c r="E34" s="153"/>
      <c r="F34" s="153"/>
    </row>
    <row r="35" spans="1:6" s="263" customFormat="1" ht="114.75" x14ac:dyDescent="0.2">
      <c r="A35" s="149"/>
      <c r="B35" s="155" t="s">
        <v>445</v>
      </c>
      <c r="C35" s="154"/>
      <c r="D35" s="152"/>
      <c r="E35" s="153"/>
      <c r="F35" s="153"/>
    </row>
    <row r="36" spans="1:6" s="263" customFormat="1" ht="14.25" x14ac:dyDescent="0.2">
      <c r="A36" s="149"/>
      <c r="B36" s="155" t="s">
        <v>443</v>
      </c>
      <c r="C36" s="151">
        <v>1.3</v>
      </c>
      <c r="D36" s="152" t="s">
        <v>36</v>
      </c>
      <c r="E36" s="41"/>
      <c r="F36" s="153">
        <f>C36*E36</f>
        <v>0</v>
      </c>
    </row>
    <row r="37" spans="1:6" s="263" customFormat="1" x14ac:dyDescent="0.2">
      <c r="A37" s="164"/>
      <c r="B37" s="161"/>
      <c r="C37" s="162"/>
      <c r="D37" s="69"/>
      <c r="E37" s="70"/>
      <c r="F37" s="70"/>
    </row>
    <row r="38" spans="1:6" s="263" customFormat="1" x14ac:dyDescent="0.2">
      <c r="A38" s="81"/>
      <c r="B38" s="61"/>
      <c r="C38" s="26"/>
      <c r="D38" s="27"/>
      <c r="E38" s="28"/>
      <c r="F38" s="26"/>
    </row>
    <row r="39" spans="1:6" s="263" customFormat="1" ht="25.5" x14ac:dyDescent="0.2">
      <c r="A39" s="149">
        <f>COUNT($A$16:A38)+1</f>
        <v>5</v>
      </c>
      <c r="B39" s="210" t="s">
        <v>446</v>
      </c>
      <c r="C39" s="154"/>
      <c r="D39" s="152"/>
      <c r="E39" s="153"/>
      <c r="F39" s="153"/>
    </row>
    <row r="40" spans="1:6" s="263" customFormat="1" ht="76.5" x14ac:dyDescent="0.2">
      <c r="A40" s="149"/>
      <c r="B40" s="155" t="s">
        <v>447</v>
      </c>
      <c r="C40" s="154"/>
      <c r="D40" s="152"/>
      <c r="E40" s="153"/>
      <c r="F40" s="153"/>
    </row>
    <row r="41" spans="1:6" s="263" customFormat="1" ht="14.25" x14ac:dyDescent="0.2">
      <c r="A41" s="149"/>
      <c r="B41" s="155" t="s">
        <v>443</v>
      </c>
      <c r="C41" s="151">
        <v>1.3</v>
      </c>
      <c r="D41" s="152" t="s">
        <v>36</v>
      </c>
      <c r="E41" s="41"/>
      <c r="F41" s="153">
        <f>C41*E41</f>
        <v>0</v>
      </c>
    </row>
    <row r="42" spans="1:6" s="263" customFormat="1" x14ac:dyDescent="0.2">
      <c r="A42" s="164"/>
      <c r="B42" s="161"/>
      <c r="C42" s="162"/>
      <c r="D42" s="69"/>
      <c r="E42" s="70"/>
      <c r="F42" s="70"/>
    </row>
    <row r="43" spans="1:6" s="263" customFormat="1" x14ac:dyDescent="0.2">
      <c r="A43" s="81"/>
      <c r="B43" s="61"/>
      <c r="C43" s="26"/>
      <c r="D43" s="27"/>
      <c r="E43" s="28"/>
      <c r="F43" s="26"/>
    </row>
    <row r="44" spans="1:6" s="263" customFormat="1" ht="25.5" x14ac:dyDescent="0.2">
      <c r="A44" s="149">
        <f>COUNT($A$16:A43)+1</f>
        <v>6</v>
      </c>
      <c r="B44" s="210" t="s">
        <v>448</v>
      </c>
      <c r="C44" s="154"/>
      <c r="D44" s="152"/>
      <c r="E44" s="153"/>
      <c r="F44" s="153"/>
    </row>
    <row r="45" spans="1:6" s="263" customFormat="1" ht="76.5" x14ac:dyDescent="0.2">
      <c r="A45" s="149"/>
      <c r="B45" s="155" t="s">
        <v>449</v>
      </c>
      <c r="C45" s="154"/>
      <c r="D45" s="152"/>
      <c r="E45" s="153"/>
      <c r="F45" s="153"/>
    </row>
    <row r="46" spans="1:6" s="263" customFormat="1" ht="14.25" x14ac:dyDescent="0.2">
      <c r="A46" s="149"/>
      <c r="B46" s="155" t="s">
        <v>450</v>
      </c>
      <c r="C46" s="151">
        <v>0.5</v>
      </c>
      <c r="D46" s="152" t="s">
        <v>36</v>
      </c>
      <c r="E46" s="41"/>
      <c r="F46" s="153">
        <f>C46*E46</f>
        <v>0</v>
      </c>
    </row>
    <row r="47" spans="1:6" s="263" customFormat="1" x14ac:dyDescent="0.2">
      <c r="A47" s="164"/>
      <c r="B47" s="161"/>
      <c r="C47" s="162"/>
      <c r="D47" s="69"/>
      <c r="E47" s="70"/>
      <c r="F47" s="70"/>
    </row>
    <row r="48" spans="1:6" s="263" customFormat="1" x14ac:dyDescent="0.2">
      <c r="A48" s="81"/>
      <c r="B48" s="61"/>
      <c r="C48" s="26"/>
      <c r="D48" s="27"/>
      <c r="E48" s="28"/>
      <c r="F48" s="26"/>
    </row>
    <row r="49" spans="1:6" s="263" customFormat="1" x14ac:dyDescent="0.2">
      <c r="A49" s="149">
        <f>COUNT($A$16:A48)+1</f>
        <v>7</v>
      </c>
      <c r="B49" s="210" t="s">
        <v>451</v>
      </c>
      <c r="C49" s="154"/>
      <c r="D49" s="152"/>
      <c r="E49" s="153"/>
      <c r="F49" s="153"/>
    </row>
    <row r="50" spans="1:6" s="263" customFormat="1" ht="255" x14ac:dyDescent="0.2">
      <c r="A50" s="149"/>
      <c r="B50" s="155" t="s">
        <v>452</v>
      </c>
      <c r="C50" s="154"/>
      <c r="D50" s="152"/>
      <c r="E50" s="153"/>
      <c r="F50" s="153"/>
    </row>
    <row r="51" spans="1:6" s="263" customFormat="1" ht="14.25" x14ac:dyDescent="0.2">
      <c r="A51" s="149"/>
      <c r="B51" s="155" t="s">
        <v>443</v>
      </c>
      <c r="C51" s="151">
        <v>1.3</v>
      </c>
      <c r="D51" s="152" t="s">
        <v>36</v>
      </c>
      <c r="E51" s="41"/>
      <c r="F51" s="153">
        <f>C51*E51</f>
        <v>0</v>
      </c>
    </row>
    <row r="52" spans="1:6" s="263" customFormat="1" x14ac:dyDescent="0.2">
      <c r="A52" s="164"/>
      <c r="B52" s="161"/>
      <c r="C52" s="162"/>
      <c r="D52" s="69"/>
      <c r="E52" s="70"/>
      <c r="F52" s="70"/>
    </row>
    <row r="53" spans="1:6" s="263" customFormat="1" x14ac:dyDescent="0.2">
      <c r="A53" s="81"/>
      <c r="B53" s="61"/>
      <c r="C53" s="26"/>
      <c r="D53" s="27"/>
      <c r="E53" s="28"/>
      <c r="F53" s="26"/>
    </row>
    <row r="54" spans="1:6" s="263" customFormat="1" x14ac:dyDescent="0.2">
      <c r="A54" s="149">
        <f>COUNT($A$16:A53)+1</f>
        <v>8</v>
      </c>
      <c r="B54" s="210" t="s">
        <v>453</v>
      </c>
      <c r="C54" s="154"/>
      <c r="D54" s="152"/>
      <c r="E54" s="153"/>
      <c r="F54" s="153"/>
    </row>
    <row r="55" spans="1:6" s="263" customFormat="1" ht="102" x14ac:dyDescent="0.2">
      <c r="A55" s="149"/>
      <c r="B55" s="155" t="s">
        <v>454</v>
      </c>
      <c r="C55" s="154"/>
      <c r="D55" s="152"/>
      <c r="E55" s="153"/>
      <c r="F55" s="153"/>
    </row>
    <row r="56" spans="1:6" s="263" customFormat="1" ht="14.25" x14ac:dyDescent="0.2">
      <c r="A56" s="149"/>
      <c r="B56" s="155"/>
      <c r="C56" s="151">
        <v>1.94</v>
      </c>
      <c r="D56" s="152" t="s">
        <v>36</v>
      </c>
      <c r="E56" s="41"/>
      <c r="F56" s="153">
        <f>C56*E56</f>
        <v>0</v>
      </c>
    </row>
    <row r="57" spans="1:6" s="263" customFormat="1" x14ac:dyDescent="0.2">
      <c r="A57" s="164"/>
      <c r="B57" s="161"/>
      <c r="C57" s="162"/>
      <c r="D57" s="69"/>
      <c r="E57" s="70"/>
      <c r="F57" s="70"/>
    </row>
    <row r="58" spans="1:6" s="263" customFormat="1" x14ac:dyDescent="0.2">
      <c r="A58" s="81"/>
      <c r="B58" s="61"/>
      <c r="C58" s="26"/>
      <c r="D58" s="27"/>
      <c r="E58" s="28"/>
      <c r="F58" s="26"/>
    </row>
    <row r="59" spans="1:6" s="263" customFormat="1" ht="25.5" x14ac:dyDescent="0.2">
      <c r="A59" s="149">
        <f>COUNT($A$16:A58)+1</f>
        <v>9</v>
      </c>
      <c r="B59" s="210" t="s">
        <v>455</v>
      </c>
      <c r="C59" s="154"/>
      <c r="D59" s="152"/>
      <c r="E59" s="153"/>
      <c r="F59" s="153"/>
    </row>
    <row r="60" spans="1:6" s="263" customFormat="1" ht="63.75" x14ac:dyDescent="0.2">
      <c r="A60" s="149"/>
      <c r="B60" s="155" t="s">
        <v>456</v>
      </c>
      <c r="C60" s="154"/>
      <c r="D60" s="152"/>
      <c r="E60" s="153"/>
      <c r="F60" s="153"/>
    </row>
    <row r="61" spans="1:6" s="263" customFormat="1" ht="14.25" x14ac:dyDescent="0.2">
      <c r="A61" s="149"/>
      <c r="B61" s="155" t="s">
        <v>479</v>
      </c>
      <c r="C61" s="151">
        <v>0.69</v>
      </c>
      <c r="D61" s="152" t="s">
        <v>36</v>
      </c>
      <c r="E61" s="41"/>
      <c r="F61" s="153">
        <f>C61*E61</f>
        <v>0</v>
      </c>
    </row>
    <row r="62" spans="1:6" s="263" customFormat="1" x14ac:dyDescent="0.2">
      <c r="A62" s="164"/>
      <c r="B62" s="161"/>
      <c r="C62" s="162"/>
      <c r="D62" s="69"/>
      <c r="E62" s="70"/>
      <c r="F62" s="70"/>
    </row>
    <row r="63" spans="1:6" s="263" customFormat="1" x14ac:dyDescent="0.2">
      <c r="A63" s="81"/>
      <c r="B63" s="61"/>
      <c r="C63" s="26"/>
      <c r="D63" s="27"/>
      <c r="E63" s="28"/>
      <c r="F63" s="26"/>
    </row>
    <row r="64" spans="1:6" s="263" customFormat="1" ht="25.5" x14ac:dyDescent="0.2">
      <c r="A64" s="149">
        <f>COUNT($A$16:A63)+1</f>
        <v>10</v>
      </c>
      <c r="B64" s="210" t="s">
        <v>458</v>
      </c>
      <c r="C64" s="154"/>
      <c r="D64" s="152"/>
      <c r="E64" s="153"/>
      <c r="F64" s="153"/>
    </row>
    <row r="65" spans="1:6" s="263" customFormat="1" ht="63.75" x14ac:dyDescent="0.2">
      <c r="A65" s="149"/>
      <c r="B65" s="155" t="s">
        <v>459</v>
      </c>
      <c r="C65" s="154"/>
      <c r="D65" s="152"/>
      <c r="E65" s="153"/>
      <c r="F65" s="153"/>
    </row>
    <row r="66" spans="1:6" s="263" customFormat="1" ht="14.25" x14ac:dyDescent="0.2">
      <c r="A66" s="149"/>
      <c r="B66" s="155" t="s">
        <v>475</v>
      </c>
      <c r="C66" s="151">
        <v>0.6</v>
      </c>
      <c r="D66" s="152" t="s">
        <v>36</v>
      </c>
      <c r="E66" s="41"/>
      <c r="F66" s="153">
        <f>E66*C66</f>
        <v>0</v>
      </c>
    </row>
    <row r="67" spans="1:6" s="263" customFormat="1" x14ac:dyDescent="0.2">
      <c r="A67" s="164"/>
      <c r="B67" s="161"/>
      <c r="C67" s="162"/>
      <c r="D67" s="69"/>
      <c r="E67" s="70"/>
      <c r="F67" s="70"/>
    </row>
    <row r="68" spans="1:6" s="263" customFormat="1" x14ac:dyDescent="0.2">
      <c r="A68" s="149"/>
      <c r="B68" s="155"/>
      <c r="C68" s="151"/>
      <c r="D68" s="152"/>
      <c r="E68" s="153"/>
      <c r="F68" s="153"/>
    </row>
    <row r="69" spans="1:6" s="263" customFormat="1" x14ac:dyDescent="0.2">
      <c r="A69" s="264"/>
      <c r="B69" s="265" t="s">
        <v>461</v>
      </c>
      <c r="C69" s="265"/>
      <c r="D69" s="265"/>
      <c r="E69" s="265"/>
      <c r="F69" s="265"/>
    </row>
    <row r="70" spans="1:6" s="263" customFormat="1" x14ac:dyDescent="0.2">
      <c r="A70" s="264"/>
      <c r="B70" s="265"/>
      <c r="C70" s="265"/>
      <c r="D70" s="265"/>
      <c r="E70" s="265"/>
      <c r="F70" s="265"/>
    </row>
    <row r="71" spans="1:6" s="263" customFormat="1" x14ac:dyDescent="0.2">
      <c r="A71" s="81"/>
      <c r="B71" s="61"/>
      <c r="C71" s="26"/>
      <c r="D71" s="27"/>
      <c r="E71" s="28"/>
      <c r="F71" s="26"/>
    </row>
    <row r="72" spans="1:6" s="263" customFormat="1" ht="25.5" x14ac:dyDescent="0.2">
      <c r="A72" s="149">
        <f>COUNT($A$16:A71)+1</f>
        <v>11</v>
      </c>
      <c r="B72" s="210" t="s">
        <v>462</v>
      </c>
      <c r="C72" s="154"/>
      <c r="D72" s="152"/>
      <c r="E72" s="153"/>
      <c r="F72" s="153"/>
    </row>
    <row r="73" spans="1:6" s="263" customFormat="1" ht="51" x14ac:dyDescent="0.2">
      <c r="A73" s="149"/>
      <c r="B73" s="155" t="s">
        <v>463</v>
      </c>
      <c r="C73" s="154"/>
      <c r="E73" s="153"/>
      <c r="F73" s="153"/>
    </row>
    <row r="74" spans="1:6" s="263" customFormat="1" ht="14.25" x14ac:dyDescent="0.2">
      <c r="A74" s="149"/>
      <c r="B74" s="155"/>
      <c r="C74" s="151">
        <v>1</v>
      </c>
      <c r="D74" s="152" t="s">
        <v>30</v>
      </c>
      <c r="E74" s="41"/>
      <c r="F74" s="153">
        <f>C74*E74</f>
        <v>0</v>
      </c>
    </row>
    <row r="75" spans="1:6" s="263" customFormat="1" x14ac:dyDescent="0.2">
      <c r="A75" s="164"/>
      <c r="B75" s="161"/>
      <c r="C75" s="162"/>
      <c r="D75" s="69"/>
      <c r="E75" s="70"/>
      <c r="F75" s="70"/>
    </row>
    <row r="76" spans="1:6" s="263" customFormat="1" x14ac:dyDescent="0.2">
      <c r="A76" s="149"/>
      <c r="B76" s="155"/>
      <c r="C76" s="151"/>
      <c r="D76" s="152"/>
      <c r="E76" s="153"/>
      <c r="F76" s="153"/>
    </row>
    <row r="77" spans="1:6" s="263" customFormat="1" x14ac:dyDescent="0.2">
      <c r="A77" s="264"/>
      <c r="B77" s="265" t="s">
        <v>464</v>
      </c>
      <c r="C77" s="265"/>
      <c r="D77" s="265"/>
      <c r="E77" s="265"/>
      <c r="F77" s="265"/>
    </row>
    <row r="78" spans="1:6" s="263" customFormat="1" x14ac:dyDescent="0.2">
      <c r="A78" s="264"/>
      <c r="B78" s="265"/>
      <c r="C78" s="265"/>
      <c r="D78" s="265"/>
      <c r="E78" s="265"/>
      <c r="F78" s="265"/>
    </row>
    <row r="79" spans="1:6" s="263" customFormat="1" x14ac:dyDescent="0.2">
      <c r="A79" s="81"/>
      <c r="B79" s="61"/>
      <c r="C79" s="26"/>
      <c r="D79" s="27"/>
      <c r="E79" s="28"/>
      <c r="F79" s="26"/>
    </row>
    <row r="80" spans="1:6" s="263" customFormat="1" x14ac:dyDescent="0.2">
      <c r="A80" s="149">
        <f>COUNT($A$16:A79)+1</f>
        <v>12</v>
      </c>
      <c r="B80" s="210" t="s">
        <v>465</v>
      </c>
      <c r="C80" s="154"/>
      <c r="D80" s="152"/>
      <c r="E80" s="153"/>
      <c r="F80" s="153"/>
    </row>
    <row r="81" spans="1:6" s="263" customFormat="1" ht="63.75" x14ac:dyDescent="0.2">
      <c r="A81" s="149"/>
      <c r="B81" s="155" t="s">
        <v>466</v>
      </c>
      <c r="C81" s="154"/>
      <c r="E81" s="153"/>
      <c r="F81" s="153"/>
    </row>
    <row r="82" spans="1:6" s="263" customFormat="1" ht="14.25" x14ac:dyDescent="0.2">
      <c r="A82" s="149"/>
      <c r="B82" s="155"/>
      <c r="C82" s="151">
        <v>1</v>
      </c>
      <c r="D82" s="152" t="s">
        <v>30</v>
      </c>
      <c r="E82" s="41"/>
      <c r="F82" s="153">
        <f>C82*E82</f>
        <v>0</v>
      </c>
    </row>
    <row r="83" spans="1:6" s="263" customFormat="1" x14ac:dyDescent="0.2">
      <c r="A83" s="164"/>
      <c r="B83" s="161"/>
      <c r="C83" s="162"/>
      <c r="D83" s="69"/>
      <c r="E83" s="70"/>
      <c r="F83" s="70"/>
    </row>
    <row r="84" spans="1:6" s="263" customFormat="1" x14ac:dyDescent="0.2">
      <c r="A84" s="81"/>
      <c r="B84" s="61"/>
      <c r="C84" s="26"/>
      <c r="D84" s="27"/>
      <c r="E84" s="28"/>
      <c r="F84" s="26"/>
    </row>
    <row r="85" spans="1:6" s="263" customFormat="1" x14ac:dyDescent="0.2">
      <c r="A85" s="149">
        <f>COUNT($A$16:A84)+1</f>
        <v>13</v>
      </c>
      <c r="B85" s="210" t="s">
        <v>467</v>
      </c>
      <c r="C85" s="154"/>
      <c r="D85" s="152"/>
      <c r="E85" s="153"/>
      <c r="F85" s="153"/>
    </row>
    <row r="86" spans="1:6" s="263" customFormat="1" ht="38.25" x14ac:dyDescent="0.2">
      <c r="A86" s="149"/>
      <c r="B86" s="155" t="s">
        <v>468</v>
      </c>
      <c r="C86" s="154"/>
      <c r="E86" s="153"/>
      <c r="F86" s="153"/>
    </row>
    <row r="87" spans="1:6" s="263" customFormat="1" x14ac:dyDescent="0.2">
      <c r="A87" s="149"/>
      <c r="B87" s="155"/>
      <c r="C87" s="151">
        <v>1</v>
      </c>
      <c r="D87" s="152" t="s">
        <v>469</v>
      </c>
      <c r="E87" s="41"/>
      <c r="F87" s="153">
        <f>C87*E87</f>
        <v>0</v>
      </c>
    </row>
    <row r="88" spans="1:6" s="263" customFormat="1" x14ac:dyDescent="0.2">
      <c r="A88" s="164"/>
      <c r="B88" s="161"/>
      <c r="C88" s="162"/>
      <c r="D88" s="69"/>
      <c r="E88" s="70"/>
      <c r="F88" s="70"/>
    </row>
    <row r="89" spans="1:6" s="263" customFormat="1" x14ac:dyDescent="0.2">
      <c r="A89" s="81"/>
      <c r="B89" s="61"/>
      <c r="C89" s="26"/>
      <c r="D89" s="27"/>
      <c r="E89" s="28"/>
      <c r="F89" s="26"/>
    </row>
    <row r="90" spans="1:6" s="263" customFormat="1" ht="25.5" x14ac:dyDescent="0.2">
      <c r="A90" s="149">
        <f>COUNT($A$16:A89)+1</f>
        <v>14</v>
      </c>
      <c r="B90" s="210" t="s">
        <v>470</v>
      </c>
      <c r="C90" s="154"/>
      <c r="D90" s="152"/>
      <c r="E90" s="153"/>
      <c r="F90" s="153"/>
    </row>
    <row r="91" spans="1:6" s="263" customFormat="1" ht="25.5" x14ac:dyDescent="0.2">
      <c r="A91" s="149"/>
      <c r="B91" s="155" t="s">
        <v>471</v>
      </c>
      <c r="C91" s="154"/>
      <c r="E91" s="153"/>
      <c r="F91" s="153"/>
    </row>
    <row r="92" spans="1:6" s="263" customFormat="1" ht="14.25" x14ac:dyDescent="0.2">
      <c r="A92" s="149"/>
      <c r="B92" s="155"/>
      <c r="C92" s="151">
        <v>7.2</v>
      </c>
      <c r="D92" s="152" t="s">
        <v>30</v>
      </c>
      <c r="E92" s="41"/>
      <c r="F92" s="153">
        <f>C92*E92</f>
        <v>0</v>
      </c>
    </row>
    <row r="93" spans="1:6" s="263" customFormat="1" x14ac:dyDescent="0.2">
      <c r="A93" s="164"/>
      <c r="B93" s="161"/>
      <c r="C93" s="162"/>
      <c r="D93" s="69"/>
      <c r="E93" s="70"/>
      <c r="F93" s="70"/>
    </row>
    <row r="94" spans="1:6" s="263" customFormat="1" x14ac:dyDescent="0.2">
      <c r="A94" s="81"/>
      <c r="B94" s="61"/>
      <c r="C94" s="26"/>
      <c r="D94" s="27"/>
      <c r="E94" s="28"/>
      <c r="F94" s="26"/>
    </row>
    <row r="95" spans="1:6" s="263" customFormat="1" x14ac:dyDescent="0.2">
      <c r="A95" s="149">
        <f>COUNT($A$16:A94)+1</f>
        <v>15</v>
      </c>
      <c r="B95" s="210" t="s">
        <v>472</v>
      </c>
      <c r="C95" s="154"/>
      <c r="D95" s="152"/>
      <c r="E95" s="153"/>
      <c r="F95" s="153"/>
    </row>
    <row r="96" spans="1:6" s="263" customFormat="1" ht="89.25" x14ac:dyDescent="0.2">
      <c r="A96" s="149"/>
      <c r="B96" s="155" t="s">
        <v>473</v>
      </c>
      <c r="C96" s="154"/>
      <c r="E96" s="153"/>
      <c r="F96" s="153"/>
    </row>
    <row r="97" spans="1:6" s="263" customFormat="1" x14ac:dyDescent="0.2">
      <c r="A97" s="149"/>
      <c r="B97" s="155"/>
      <c r="C97" s="190">
        <v>0.02</v>
      </c>
      <c r="D97" s="152"/>
      <c r="E97" s="154"/>
      <c r="F97" s="153">
        <f>SUM(F18:F92)*C97</f>
        <v>0</v>
      </c>
    </row>
    <row r="98" spans="1:6" s="263" customFormat="1" x14ac:dyDescent="0.2">
      <c r="A98" s="164"/>
      <c r="B98" s="161"/>
      <c r="C98" s="162"/>
      <c r="D98" s="69"/>
      <c r="E98" s="70"/>
      <c r="F98" s="70"/>
    </row>
    <row r="99" spans="1:6" s="263" customFormat="1" x14ac:dyDescent="0.2">
      <c r="A99" s="89"/>
      <c r="B99" s="156"/>
      <c r="C99" s="159"/>
      <c r="D99" s="157"/>
      <c r="E99" s="195"/>
      <c r="F99" s="158"/>
    </row>
    <row r="100" spans="1:6" s="263" customFormat="1" x14ac:dyDescent="0.2">
      <c r="A100" s="149">
        <f>COUNT($A$16:A99)+1</f>
        <v>16</v>
      </c>
      <c r="B100" s="210" t="s">
        <v>474</v>
      </c>
      <c r="C100" s="154"/>
      <c r="D100" s="152"/>
      <c r="E100" s="187"/>
      <c r="F100" s="153"/>
    </row>
    <row r="101" spans="1:6" s="263" customFormat="1" ht="38.25" x14ac:dyDescent="0.2">
      <c r="A101" s="160"/>
      <c r="B101" s="155" t="s">
        <v>23</v>
      </c>
      <c r="C101" s="154"/>
      <c r="D101" s="152"/>
      <c r="E101" s="154"/>
      <c r="F101" s="153"/>
    </row>
    <row r="102" spans="1:6" s="263" customFormat="1" x14ac:dyDescent="0.2">
      <c r="A102" s="160"/>
      <c r="B102" s="155"/>
      <c r="C102" s="190">
        <v>0.1</v>
      </c>
      <c r="D102" s="190"/>
      <c r="E102" s="154"/>
      <c r="F102" s="153">
        <f>SUM(F18:F92)*C102</f>
        <v>0</v>
      </c>
    </row>
    <row r="103" spans="1:6" s="263" customFormat="1" x14ac:dyDescent="0.2">
      <c r="A103" s="88"/>
      <c r="B103" s="161"/>
      <c r="C103" s="194"/>
      <c r="D103" s="69"/>
      <c r="E103" s="194"/>
      <c r="F103" s="194"/>
    </row>
    <row r="104" spans="1:6" x14ac:dyDescent="0.2">
      <c r="A104" s="196"/>
      <c r="B104" s="197" t="s">
        <v>2</v>
      </c>
      <c r="C104" s="198"/>
      <c r="D104" s="199"/>
      <c r="E104" s="200" t="s">
        <v>34</v>
      </c>
      <c r="F104" s="200">
        <f>SUM(F18:F103)</f>
        <v>0</v>
      </c>
    </row>
  </sheetData>
  <sheetProtection algorithmName="SHA-512" hashValue="nSZJxycC2d2A4rsO4wDpbnO8smkAuo93Mk8LkooyteSX5T77ue08PKFjvtDmTXtjmNlryXYt8iGCR1vAq3HeUQ==" saltValue="vzKcShWbHcPPYs0MGIxdiw=="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4" manualBreakCount="4">
    <brk id="24" max="5" man="1"/>
    <brk id="47" max="5" man="1"/>
    <brk id="62" max="5" man="1"/>
    <brk id="93"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61D26-40A8-4FBC-96A0-D6F654614967}">
  <sheetPr>
    <tabColor theme="6" tint="0.39997558519241921"/>
  </sheetPr>
  <dimension ref="A1:G16"/>
  <sheetViews>
    <sheetView showGridLines="0" zoomScaleNormal="100" zoomScaleSheetLayoutView="100" workbookViewId="0">
      <selection activeCell="I19" sqref="I19"/>
    </sheetView>
  </sheetViews>
  <sheetFormatPr defaultColWidth="8.85546875" defaultRowHeight="12.75" x14ac:dyDescent="0.2"/>
  <cols>
    <col min="1" max="1" width="6.140625" style="109" customWidth="1"/>
    <col min="2" max="2" width="5.42578125" style="109" customWidth="1"/>
    <col min="3" max="3" width="34.42578125" style="109" customWidth="1"/>
    <col min="4" max="4" width="10" style="109" customWidth="1"/>
    <col min="5" max="5" width="9" style="109" customWidth="1"/>
    <col min="6" max="6" width="10.85546875" style="109" bestFit="1" customWidth="1"/>
    <col min="7" max="7" width="16.42578125" style="100" bestFit="1" customWidth="1"/>
    <col min="8" max="16384" width="8.85546875" style="109"/>
  </cols>
  <sheetData>
    <row r="1" spans="1:7" ht="27" customHeight="1" x14ac:dyDescent="0.2">
      <c r="A1" s="108" t="s">
        <v>3</v>
      </c>
      <c r="B1" s="108"/>
      <c r="C1" s="108"/>
      <c r="D1" s="108"/>
      <c r="E1" s="108"/>
      <c r="F1" s="108"/>
      <c r="G1" s="108"/>
    </row>
    <row r="2" spans="1:7" ht="15" customHeight="1" x14ac:dyDescent="0.2">
      <c r="A2" s="343" t="s">
        <v>98</v>
      </c>
      <c r="B2" s="343"/>
      <c r="C2" s="343"/>
      <c r="D2" s="343"/>
      <c r="E2" s="343"/>
      <c r="F2" s="343"/>
      <c r="G2" s="343"/>
    </row>
    <row r="3" spans="1:7" ht="15" customHeight="1" x14ac:dyDescent="0.2">
      <c r="A3" s="344" t="s">
        <v>426</v>
      </c>
      <c r="B3" s="343"/>
      <c r="C3" s="343"/>
      <c r="D3" s="343"/>
      <c r="E3" s="343"/>
      <c r="F3" s="343"/>
      <c r="G3" s="343"/>
    </row>
    <row r="4" spans="1:7" ht="15" customHeight="1" x14ac:dyDescent="0.2">
      <c r="A4" s="343"/>
      <c r="B4" s="343"/>
      <c r="C4" s="343"/>
      <c r="D4" s="343"/>
      <c r="E4" s="343"/>
      <c r="F4" s="343"/>
      <c r="G4" s="343"/>
    </row>
    <row r="5" spans="1:7" ht="27.2" customHeight="1" x14ac:dyDescent="0.2">
      <c r="A5" s="110" t="s">
        <v>90</v>
      </c>
      <c r="B5" s="345" t="s">
        <v>364</v>
      </c>
      <c r="C5" s="345"/>
      <c r="D5" s="345"/>
      <c r="E5" s="345"/>
      <c r="F5" s="345"/>
      <c r="G5" s="111" t="s">
        <v>93</v>
      </c>
    </row>
    <row r="6" spans="1:7" ht="13.7" customHeight="1" x14ac:dyDescent="0.2">
      <c r="A6" s="112"/>
      <c r="B6" s="346"/>
      <c r="C6" s="347"/>
      <c r="D6" s="347"/>
      <c r="E6" s="347"/>
      <c r="F6" s="348"/>
      <c r="G6" s="113"/>
    </row>
    <row r="7" spans="1:7" ht="13.7" customHeight="1" x14ac:dyDescent="0.2">
      <c r="A7" s="112" t="s">
        <v>365</v>
      </c>
      <c r="B7" s="346" t="s">
        <v>366</v>
      </c>
      <c r="C7" s="347"/>
      <c r="D7" s="347"/>
      <c r="E7" s="347"/>
      <c r="F7" s="347"/>
      <c r="G7" s="113">
        <f>G16</f>
        <v>0</v>
      </c>
    </row>
    <row r="8" spans="1:7" ht="13.5" thickBot="1" x14ac:dyDescent="0.25">
      <c r="A8" s="114"/>
      <c r="B8" s="115"/>
      <c r="C8" s="116"/>
      <c r="D8" s="116"/>
      <c r="E8" s="116"/>
      <c r="F8" s="116"/>
      <c r="G8" s="117"/>
    </row>
    <row r="9" spans="1:7" x14ac:dyDescent="0.2">
      <c r="A9" s="118"/>
      <c r="B9" s="118"/>
      <c r="C9" s="118"/>
      <c r="D9" s="118"/>
      <c r="E9" s="118"/>
      <c r="F9" s="118"/>
      <c r="G9" s="118"/>
    </row>
    <row r="10" spans="1:7" ht="15.75" x14ac:dyDescent="0.25">
      <c r="A10" s="119" t="s">
        <v>367</v>
      </c>
      <c r="C10" s="120"/>
      <c r="D10" s="120"/>
    </row>
    <row r="11" spans="1:7" ht="25.5" customHeight="1" x14ac:dyDescent="0.2">
      <c r="A11" s="350" t="s">
        <v>368</v>
      </c>
      <c r="B11" s="351"/>
      <c r="C11" s="351"/>
      <c r="D11" s="351"/>
      <c r="E11" s="351"/>
      <c r="F11" s="351"/>
      <c r="G11" s="352"/>
    </row>
    <row r="12" spans="1:7" ht="25.5" x14ac:dyDescent="0.2">
      <c r="A12" s="353" t="s">
        <v>37</v>
      </c>
      <c r="B12" s="355" t="s">
        <v>102</v>
      </c>
      <c r="C12" s="356"/>
      <c r="D12" s="355" t="s">
        <v>103</v>
      </c>
      <c r="E12" s="356"/>
      <c r="F12" s="121" t="s">
        <v>104</v>
      </c>
      <c r="G12" s="121" t="s">
        <v>4</v>
      </c>
    </row>
    <row r="13" spans="1:7" x14ac:dyDescent="0.2">
      <c r="A13" s="354"/>
      <c r="B13" s="357"/>
      <c r="C13" s="358"/>
      <c r="D13" s="357"/>
      <c r="E13" s="358"/>
      <c r="F13" s="122" t="s">
        <v>5</v>
      </c>
      <c r="G13" s="122" t="s">
        <v>33</v>
      </c>
    </row>
    <row r="14" spans="1:7" x14ac:dyDescent="0.2">
      <c r="A14" s="123" t="s">
        <v>369</v>
      </c>
      <c r="B14" s="323" t="s">
        <v>370</v>
      </c>
      <c r="C14" s="324"/>
      <c r="D14" s="325" t="s">
        <v>371</v>
      </c>
      <c r="E14" s="326"/>
      <c r="F14" s="124">
        <v>41</v>
      </c>
      <c r="G14" s="4">
        <f>GD_P4864!F267</f>
        <v>0</v>
      </c>
    </row>
    <row r="15" spans="1:7" x14ac:dyDescent="0.2">
      <c r="A15" s="123"/>
      <c r="B15" s="323"/>
      <c r="C15" s="324"/>
      <c r="D15" s="325"/>
      <c r="E15" s="326"/>
      <c r="F15" s="124"/>
      <c r="G15" s="4"/>
    </row>
    <row r="16" spans="1:7" x14ac:dyDescent="0.2">
      <c r="A16" s="349" t="s">
        <v>372</v>
      </c>
      <c r="B16" s="349"/>
      <c r="C16" s="349"/>
      <c r="D16" s="349"/>
      <c r="E16" s="349"/>
      <c r="F16" s="349"/>
      <c r="G16" s="5">
        <f>SUM(G14:G15)</f>
        <v>0</v>
      </c>
    </row>
  </sheetData>
  <sheetProtection algorithmName="SHA-512" hashValue="Zqlu1EHA4JGVBgHjDzozde/2N4jDMfePd5nT3+2LsGz66xlPLw71qUYiyMpvo9R3P0zKoNUaVOGahpMGmKDSsg==" saltValue="zImf/vQN6FZC8+BmKGTGCA==" spinCount="100000" sheet="1" objects="1" scenarios="1"/>
  <mergeCells count="14">
    <mergeCell ref="B15:C15"/>
    <mergeCell ref="D15:E15"/>
    <mergeCell ref="A16:F16"/>
    <mergeCell ref="A11:G11"/>
    <mergeCell ref="A12:A13"/>
    <mergeCell ref="B12:C13"/>
    <mergeCell ref="D12:E13"/>
    <mergeCell ref="B14:C14"/>
    <mergeCell ref="D14:E14"/>
    <mergeCell ref="A2:G2"/>
    <mergeCell ref="A3:G4"/>
    <mergeCell ref="B5:F5"/>
    <mergeCell ref="B6:F6"/>
    <mergeCell ref="B7:F7"/>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6C2AC-5296-401A-AD4E-E73C03701DEB}">
  <sheetPr>
    <tabColor theme="6" tint="0.39997558519241921"/>
  </sheetPr>
  <dimension ref="A1:G267"/>
  <sheetViews>
    <sheetView topLeftCell="A249" zoomScaleNormal="100" zoomScaleSheetLayoutView="100" workbookViewId="0">
      <selection activeCell="F256" sqref="F256"/>
    </sheetView>
  </sheetViews>
  <sheetFormatPr defaultColWidth="9.140625" defaultRowHeight="12.75" x14ac:dyDescent="0.2"/>
  <cols>
    <col min="1" max="1" width="6.7109375" style="21" customWidth="1"/>
    <col min="2" max="2" width="37.7109375" style="67" customWidth="1"/>
    <col min="3" max="3" width="6.7109375" style="24" customWidth="1"/>
    <col min="4" max="4" width="6.7109375" style="25" customWidth="1"/>
    <col min="5" max="5" width="14.7109375" style="23" customWidth="1"/>
    <col min="6" max="6" width="14.7109375" style="24" customWidth="1"/>
    <col min="7" max="16384" width="9.140625" style="25"/>
  </cols>
  <sheetData>
    <row r="1" spans="1:7" x14ac:dyDescent="0.2">
      <c r="A1" s="20" t="s">
        <v>373</v>
      </c>
      <c r="B1" s="106" t="s">
        <v>6</v>
      </c>
      <c r="C1" s="21"/>
      <c r="D1" s="22"/>
    </row>
    <row r="2" spans="1:7" x14ac:dyDescent="0.2">
      <c r="A2" s="20" t="s">
        <v>374</v>
      </c>
      <c r="B2" s="106" t="s">
        <v>7</v>
      </c>
      <c r="C2" s="21"/>
      <c r="D2" s="22"/>
    </row>
    <row r="3" spans="1:7" x14ac:dyDescent="0.2">
      <c r="A3" s="20" t="s">
        <v>369</v>
      </c>
      <c r="B3" s="106" t="s">
        <v>375</v>
      </c>
      <c r="C3" s="21"/>
      <c r="D3" s="22"/>
    </row>
    <row r="4" spans="1:7" x14ac:dyDescent="0.2">
      <c r="A4" s="20"/>
      <c r="B4" s="106" t="s">
        <v>376</v>
      </c>
      <c r="C4" s="21"/>
      <c r="D4" s="22"/>
    </row>
    <row r="5" spans="1:7" x14ac:dyDescent="0.2">
      <c r="A5" s="20"/>
      <c r="B5" s="106"/>
      <c r="C5" s="21"/>
      <c r="D5" s="22"/>
    </row>
    <row r="6" spans="1:7" ht="76.5" x14ac:dyDescent="0.2">
      <c r="A6" s="96" t="s">
        <v>0</v>
      </c>
      <c r="B6" s="97" t="s">
        <v>27</v>
      </c>
      <c r="C6" s="98" t="s">
        <v>8</v>
      </c>
      <c r="D6" s="98" t="s">
        <v>9</v>
      </c>
      <c r="E6" s="99" t="s">
        <v>31</v>
      </c>
      <c r="F6" s="99" t="s">
        <v>32</v>
      </c>
    </row>
    <row r="7" spans="1:7" x14ac:dyDescent="0.2">
      <c r="A7" s="81">
        <v>1</v>
      </c>
      <c r="B7" s="61"/>
      <c r="C7" s="26"/>
      <c r="D7" s="27"/>
      <c r="E7" s="28"/>
      <c r="F7" s="26"/>
    </row>
    <row r="8" spans="1:7" x14ac:dyDescent="0.2">
      <c r="A8" s="166"/>
      <c r="B8" s="106" t="s">
        <v>106</v>
      </c>
    </row>
    <row r="9" spans="1:7" x14ac:dyDescent="0.2">
      <c r="A9" s="166"/>
      <c r="B9" s="340" t="s">
        <v>105</v>
      </c>
      <c r="C9" s="340"/>
      <c r="D9" s="340"/>
      <c r="E9" s="340"/>
      <c r="F9" s="340"/>
    </row>
    <row r="10" spans="1:7" x14ac:dyDescent="0.2">
      <c r="A10" s="166"/>
      <c r="B10" s="340"/>
      <c r="C10" s="340"/>
      <c r="D10" s="340"/>
      <c r="E10" s="340"/>
      <c r="F10" s="340"/>
    </row>
    <row r="11" spans="1:7" x14ac:dyDescent="0.2">
      <c r="A11" s="166"/>
    </row>
    <row r="12" spans="1:7" x14ac:dyDescent="0.2">
      <c r="A12" s="81"/>
      <c r="B12" s="61"/>
      <c r="C12" s="26"/>
      <c r="D12" s="27"/>
      <c r="E12" s="28"/>
      <c r="F12" s="26"/>
    </row>
    <row r="13" spans="1:7" x14ac:dyDescent="0.2">
      <c r="A13" s="149">
        <f>COUNT(A7+1)</f>
        <v>1</v>
      </c>
      <c r="B13" s="150" t="s">
        <v>10</v>
      </c>
      <c r="C13" s="154"/>
      <c r="D13" s="152"/>
      <c r="E13" s="153"/>
      <c r="F13" s="153"/>
    </row>
    <row r="14" spans="1:7" ht="51" x14ac:dyDescent="0.2">
      <c r="A14" s="149"/>
      <c r="B14" s="155" t="s">
        <v>38</v>
      </c>
      <c r="C14" s="154"/>
      <c r="D14" s="152"/>
      <c r="E14" s="153"/>
      <c r="F14" s="153"/>
    </row>
    <row r="15" spans="1:7" ht="15" x14ac:dyDescent="0.2">
      <c r="A15" s="149"/>
      <c r="B15" s="155"/>
      <c r="C15" s="151">
        <v>41</v>
      </c>
      <c r="D15" s="152" t="s">
        <v>30</v>
      </c>
      <c r="E15" s="41"/>
      <c r="F15" s="153">
        <f>C15*E15</f>
        <v>0</v>
      </c>
      <c r="G15" s="246"/>
    </row>
    <row r="16" spans="1:7" ht="15" x14ac:dyDescent="0.2">
      <c r="A16" s="164"/>
      <c r="B16" s="161"/>
      <c r="C16" s="162"/>
      <c r="D16" s="69"/>
      <c r="E16" s="70"/>
      <c r="F16" s="70"/>
      <c r="G16" s="246"/>
    </row>
    <row r="17" spans="1:7" ht="15" x14ac:dyDescent="0.2">
      <c r="A17" s="163"/>
      <c r="B17" s="156"/>
      <c r="C17" s="148"/>
      <c r="D17" s="157"/>
      <c r="E17" s="158"/>
      <c r="F17" s="158"/>
      <c r="G17" s="246"/>
    </row>
    <row r="18" spans="1:7" ht="15" x14ac:dyDescent="0.2">
      <c r="A18" s="149">
        <f>COUNT($A$13:A16)+1</f>
        <v>2</v>
      </c>
      <c r="B18" s="150" t="s">
        <v>377</v>
      </c>
      <c r="C18" s="151"/>
      <c r="D18" s="152"/>
      <c r="E18" s="153"/>
      <c r="F18" s="153"/>
      <c r="G18" s="246"/>
    </row>
    <row r="19" spans="1:7" ht="114.75" x14ac:dyDescent="0.2">
      <c r="A19" s="149"/>
      <c r="B19" s="155" t="s">
        <v>94</v>
      </c>
      <c r="C19" s="151"/>
      <c r="D19" s="152"/>
      <c r="E19" s="153"/>
      <c r="F19" s="153"/>
      <c r="G19" s="246"/>
    </row>
    <row r="20" spans="1:7" ht="15" x14ac:dyDescent="0.2">
      <c r="A20" s="149"/>
      <c r="B20" s="155"/>
      <c r="C20" s="151">
        <v>1</v>
      </c>
      <c r="D20" s="152" t="s">
        <v>1</v>
      </c>
      <c r="E20" s="41"/>
      <c r="F20" s="153">
        <f>E20*C20</f>
        <v>0</v>
      </c>
      <c r="G20" s="246"/>
    </row>
    <row r="21" spans="1:7" ht="15" x14ac:dyDescent="0.2">
      <c r="A21" s="164"/>
      <c r="B21" s="161"/>
      <c r="C21" s="162"/>
      <c r="D21" s="69"/>
      <c r="E21" s="70"/>
      <c r="F21" s="194"/>
      <c r="G21" s="246"/>
    </row>
    <row r="22" spans="1:7" ht="15" x14ac:dyDescent="0.2">
      <c r="A22" s="163"/>
      <c r="B22" s="156"/>
      <c r="C22" s="148"/>
      <c r="D22" s="157"/>
      <c r="E22" s="158"/>
      <c r="F22" s="159"/>
      <c r="G22" s="246"/>
    </row>
    <row r="23" spans="1:7" ht="15" x14ac:dyDescent="0.2">
      <c r="A23" s="149">
        <f>COUNT($A$13:A22)+1</f>
        <v>3</v>
      </c>
      <c r="B23" s="150" t="s">
        <v>40</v>
      </c>
      <c r="C23" s="151"/>
      <c r="D23" s="152"/>
      <c r="E23" s="153"/>
      <c r="F23" s="154"/>
      <c r="G23" s="246"/>
    </row>
    <row r="24" spans="1:7" ht="89.25" x14ac:dyDescent="0.2">
      <c r="A24" s="149"/>
      <c r="B24" s="155" t="s">
        <v>378</v>
      </c>
      <c r="C24" s="151"/>
      <c r="D24" s="152"/>
      <c r="E24" s="153"/>
      <c r="F24" s="154"/>
      <c r="G24" s="246"/>
    </row>
    <row r="25" spans="1:7" ht="15" x14ac:dyDescent="0.2">
      <c r="A25" s="149"/>
      <c r="B25" s="155"/>
      <c r="C25" s="151">
        <v>2</v>
      </c>
      <c r="D25" s="152" t="s">
        <v>1</v>
      </c>
      <c r="E25" s="41"/>
      <c r="F25" s="153">
        <f>C25*E25</f>
        <v>0</v>
      </c>
      <c r="G25" s="246"/>
    </row>
    <row r="26" spans="1:7" ht="15" x14ac:dyDescent="0.2">
      <c r="A26" s="164"/>
      <c r="B26" s="161"/>
      <c r="C26" s="162"/>
      <c r="D26" s="69"/>
      <c r="E26" s="70"/>
      <c r="F26" s="70"/>
      <c r="G26" s="246"/>
    </row>
    <row r="27" spans="1:7" ht="15" x14ac:dyDescent="0.2">
      <c r="A27" s="163"/>
      <c r="B27" s="156"/>
      <c r="C27" s="148"/>
      <c r="D27" s="157"/>
      <c r="E27" s="158"/>
      <c r="F27" s="159"/>
      <c r="G27" s="246"/>
    </row>
    <row r="28" spans="1:7" ht="25.5" x14ac:dyDescent="0.2">
      <c r="A28" s="149">
        <f>COUNT($A$13:A27)+1</f>
        <v>4</v>
      </c>
      <c r="B28" s="150" t="s">
        <v>187</v>
      </c>
      <c r="C28" s="151"/>
      <c r="D28" s="152"/>
      <c r="E28" s="153"/>
      <c r="F28" s="154"/>
      <c r="G28" s="246"/>
    </row>
    <row r="29" spans="1:7" ht="76.5" x14ac:dyDescent="0.2">
      <c r="A29" s="149"/>
      <c r="B29" s="155" t="s">
        <v>188</v>
      </c>
      <c r="C29" s="151"/>
      <c r="D29" s="152"/>
      <c r="E29" s="153"/>
      <c r="F29" s="154"/>
      <c r="G29" s="246"/>
    </row>
    <row r="30" spans="1:7" ht="15" x14ac:dyDescent="0.2">
      <c r="A30" s="149"/>
      <c r="B30" s="155"/>
      <c r="C30" s="151">
        <v>40</v>
      </c>
      <c r="D30" s="152" t="s">
        <v>36</v>
      </c>
      <c r="E30" s="41"/>
      <c r="F30" s="153">
        <f>C30*E30</f>
        <v>0</v>
      </c>
      <c r="G30" s="246"/>
    </row>
    <row r="31" spans="1:7" ht="15" x14ac:dyDescent="0.2">
      <c r="A31" s="164"/>
      <c r="B31" s="161"/>
      <c r="C31" s="162"/>
      <c r="D31" s="69"/>
      <c r="E31" s="70"/>
      <c r="F31" s="70"/>
      <c r="G31" s="246"/>
    </row>
    <row r="32" spans="1:7" ht="15" x14ac:dyDescent="0.2">
      <c r="A32" s="163"/>
      <c r="B32" s="156"/>
      <c r="C32" s="148"/>
      <c r="D32" s="157"/>
      <c r="E32" s="158"/>
      <c r="F32" s="159"/>
      <c r="G32" s="246"/>
    </row>
    <row r="33" spans="1:7" ht="38.25" x14ac:dyDescent="0.2">
      <c r="A33" s="149">
        <f>COUNT($A$13:A32)+1</f>
        <v>5</v>
      </c>
      <c r="B33" s="150" t="s">
        <v>189</v>
      </c>
      <c r="C33" s="151"/>
      <c r="D33" s="152"/>
      <c r="E33" s="153"/>
      <c r="F33" s="154"/>
      <c r="G33" s="246"/>
    </row>
    <row r="34" spans="1:7" ht="63.75" x14ac:dyDescent="0.2">
      <c r="A34" s="149"/>
      <c r="B34" s="155" t="s">
        <v>190</v>
      </c>
      <c r="C34" s="151"/>
      <c r="D34" s="152"/>
      <c r="E34" s="153"/>
      <c r="F34" s="154"/>
      <c r="G34" s="246"/>
    </row>
    <row r="35" spans="1:7" ht="15" x14ac:dyDescent="0.2">
      <c r="A35" s="149"/>
      <c r="B35" s="155"/>
      <c r="C35" s="151">
        <v>40</v>
      </c>
      <c r="D35" s="152" t="s">
        <v>36</v>
      </c>
      <c r="E35" s="41"/>
      <c r="F35" s="153">
        <f>C35*E35</f>
        <v>0</v>
      </c>
      <c r="G35" s="246"/>
    </row>
    <row r="36" spans="1:7" ht="15" x14ac:dyDescent="0.2">
      <c r="A36" s="164"/>
      <c r="B36" s="161"/>
      <c r="C36" s="162"/>
      <c r="D36" s="69"/>
      <c r="E36" s="70"/>
      <c r="F36" s="70"/>
      <c r="G36" s="246"/>
    </row>
    <row r="37" spans="1:7" ht="15" x14ac:dyDescent="0.2">
      <c r="A37" s="163"/>
      <c r="B37" s="156"/>
      <c r="C37" s="148"/>
      <c r="D37" s="157"/>
      <c r="E37" s="158"/>
      <c r="F37" s="159"/>
      <c r="G37" s="246"/>
    </row>
    <row r="38" spans="1:7" ht="15" x14ac:dyDescent="0.2">
      <c r="A38" s="149">
        <f>COUNT($A$13:A37)+1</f>
        <v>6</v>
      </c>
      <c r="B38" s="169" t="s">
        <v>42</v>
      </c>
      <c r="C38" s="151"/>
      <c r="D38" s="170"/>
      <c r="E38" s="171"/>
      <c r="F38" s="172"/>
      <c r="G38" s="246"/>
    </row>
    <row r="39" spans="1:7" ht="76.5" x14ac:dyDescent="0.2">
      <c r="A39" s="149"/>
      <c r="B39" s="155" t="s">
        <v>43</v>
      </c>
      <c r="C39" s="151"/>
      <c r="D39" s="170"/>
      <c r="E39" s="171"/>
      <c r="F39" s="171"/>
      <c r="G39" s="246"/>
    </row>
    <row r="40" spans="1:7" ht="15" x14ac:dyDescent="0.2">
      <c r="A40" s="149"/>
      <c r="B40" s="155"/>
      <c r="C40" s="151">
        <v>24</v>
      </c>
      <c r="D40" s="152" t="s">
        <v>30</v>
      </c>
      <c r="E40" s="41"/>
      <c r="F40" s="153">
        <f>E40*C40</f>
        <v>0</v>
      </c>
      <c r="G40" s="246"/>
    </row>
    <row r="41" spans="1:7" ht="15" x14ac:dyDescent="0.2">
      <c r="A41" s="164"/>
      <c r="B41" s="161"/>
      <c r="C41" s="162"/>
      <c r="D41" s="69"/>
      <c r="E41" s="70"/>
      <c r="F41" s="70"/>
      <c r="G41" s="246"/>
    </row>
    <row r="42" spans="1:7" ht="15" x14ac:dyDescent="0.2">
      <c r="A42" s="163"/>
      <c r="B42" s="156"/>
      <c r="C42" s="148"/>
      <c r="D42" s="157"/>
      <c r="E42" s="158"/>
      <c r="F42" s="159"/>
      <c r="G42" s="246"/>
    </row>
    <row r="43" spans="1:7" ht="15" x14ac:dyDescent="0.2">
      <c r="A43" s="149">
        <f>COUNT($A$13:A42)+1</f>
        <v>7</v>
      </c>
      <c r="B43" s="174" t="s">
        <v>46</v>
      </c>
      <c r="C43" s="151"/>
      <c r="D43" s="152"/>
      <c r="E43" s="153"/>
      <c r="F43" s="154"/>
      <c r="G43" s="246"/>
    </row>
    <row r="44" spans="1:7" ht="76.5" x14ac:dyDescent="0.2">
      <c r="A44" s="149"/>
      <c r="B44" s="155" t="s">
        <v>47</v>
      </c>
      <c r="C44" s="151"/>
      <c r="D44" s="152"/>
      <c r="E44" s="153"/>
      <c r="F44" s="154"/>
      <c r="G44" s="246"/>
    </row>
    <row r="45" spans="1:7" ht="15" x14ac:dyDescent="0.2">
      <c r="A45" s="149"/>
      <c r="B45" s="175"/>
      <c r="C45" s="151">
        <v>25</v>
      </c>
      <c r="D45" s="152" t="s">
        <v>30</v>
      </c>
      <c r="E45" s="41"/>
      <c r="F45" s="153">
        <f>E45*C45</f>
        <v>0</v>
      </c>
      <c r="G45" s="246"/>
    </row>
    <row r="46" spans="1:7" ht="15" x14ac:dyDescent="0.2">
      <c r="A46" s="164"/>
      <c r="B46" s="176"/>
      <c r="C46" s="162"/>
      <c r="D46" s="69"/>
      <c r="E46" s="70"/>
      <c r="F46" s="70"/>
      <c r="G46" s="246"/>
    </row>
    <row r="47" spans="1:7" ht="15" x14ac:dyDescent="0.2">
      <c r="A47" s="163"/>
      <c r="B47" s="156"/>
      <c r="C47" s="148"/>
      <c r="D47" s="157"/>
      <c r="E47" s="158"/>
      <c r="F47" s="159"/>
      <c r="G47" s="246"/>
    </row>
    <row r="48" spans="1:7" ht="15" x14ac:dyDescent="0.2">
      <c r="A48" s="149">
        <f>COUNT($A$13:A47)+1</f>
        <v>8</v>
      </c>
      <c r="B48" s="180" t="s">
        <v>50</v>
      </c>
      <c r="C48" s="151"/>
      <c r="D48" s="152"/>
      <c r="E48" s="153"/>
      <c r="F48" s="154"/>
      <c r="G48" s="246"/>
    </row>
    <row r="49" spans="1:7" ht="63.75" x14ac:dyDescent="0.2">
      <c r="A49" s="149"/>
      <c r="B49" s="155" t="s">
        <v>51</v>
      </c>
      <c r="C49" s="151"/>
      <c r="D49" s="152"/>
      <c r="E49" s="153"/>
      <c r="F49" s="154"/>
      <c r="G49" s="246"/>
    </row>
    <row r="50" spans="1:7" ht="15" x14ac:dyDescent="0.2">
      <c r="A50" s="149"/>
      <c r="B50" s="155"/>
      <c r="C50" s="151">
        <v>15</v>
      </c>
      <c r="D50" s="152" t="s">
        <v>36</v>
      </c>
      <c r="E50" s="41"/>
      <c r="F50" s="153">
        <f>C50*E50</f>
        <v>0</v>
      </c>
      <c r="G50" s="246"/>
    </row>
    <row r="51" spans="1:7" ht="15" x14ac:dyDescent="0.2">
      <c r="A51" s="164"/>
      <c r="B51" s="161"/>
      <c r="C51" s="162"/>
      <c r="D51" s="69"/>
      <c r="E51" s="70"/>
      <c r="F51" s="70"/>
      <c r="G51" s="246"/>
    </row>
    <row r="52" spans="1:7" ht="15" x14ac:dyDescent="0.2">
      <c r="A52" s="89"/>
      <c r="B52" s="156"/>
      <c r="C52" s="148"/>
      <c r="D52" s="157"/>
      <c r="E52" s="158"/>
      <c r="F52" s="159"/>
      <c r="G52" s="246"/>
    </row>
    <row r="53" spans="1:7" ht="15" x14ac:dyDescent="0.2">
      <c r="A53" s="149">
        <f>COUNT($A$13:A52)+1</f>
        <v>9</v>
      </c>
      <c r="B53" s="150" t="s">
        <v>54</v>
      </c>
      <c r="C53" s="151"/>
      <c r="D53" s="152"/>
      <c r="E53" s="153"/>
      <c r="F53" s="154"/>
      <c r="G53" s="246"/>
    </row>
    <row r="54" spans="1:7" ht="127.5" x14ac:dyDescent="0.2">
      <c r="A54" s="160"/>
      <c r="B54" s="155" t="s">
        <v>55</v>
      </c>
      <c r="C54" s="151"/>
      <c r="D54" s="152"/>
      <c r="E54" s="153"/>
      <c r="F54" s="154"/>
      <c r="G54" s="246"/>
    </row>
    <row r="55" spans="1:7" ht="15" x14ac:dyDescent="0.2">
      <c r="A55" s="160"/>
      <c r="B55" s="155" t="s">
        <v>160</v>
      </c>
      <c r="C55" s="151">
        <v>1</v>
      </c>
      <c r="D55" s="152" t="s">
        <v>1</v>
      </c>
      <c r="E55" s="41"/>
      <c r="F55" s="153">
        <f>+E55*C55</f>
        <v>0</v>
      </c>
      <c r="G55" s="246"/>
    </row>
    <row r="56" spans="1:7" ht="15" x14ac:dyDescent="0.2">
      <c r="A56" s="88"/>
      <c r="B56" s="161"/>
      <c r="C56" s="162"/>
      <c r="D56" s="69"/>
      <c r="E56" s="70"/>
      <c r="F56" s="70"/>
      <c r="G56" s="246"/>
    </row>
    <row r="57" spans="1:7" ht="15" x14ac:dyDescent="0.2">
      <c r="A57" s="89"/>
      <c r="B57" s="156"/>
      <c r="C57" s="148"/>
      <c r="D57" s="157"/>
      <c r="E57" s="158"/>
      <c r="F57" s="159"/>
      <c r="G57" s="246"/>
    </row>
    <row r="58" spans="1:7" ht="15" x14ac:dyDescent="0.2">
      <c r="A58" s="149">
        <f>COUNT($A$13:A57)+1</f>
        <v>10</v>
      </c>
      <c r="B58" s="150" t="s">
        <v>379</v>
      </c>
      <c r="C58" s="151"/>
      <c r="D58" s="152"/>
      <c r="E58" s="153"/>
      <c r="F58" s="154"/>
      <c r="G58" s="246"/>
    </row>
    <row r="59" spans="1:7" ht="51" x14ac:dyDescent="0.2">
      <c r="A59" s="160"/>
      <c r="B59" s="155" t="s">
        <v>380</v>
      </c>
      <c r="C59" s="151"/>
      <c r="D59" s="152"/>
      <c r="E59" s="153"/>
      <c r="F59" s="154"/>
      <c r="G59" s="246"/>
    </row>
    <row r="60" spans="1:7" ht="15" x14ac:dyDescent="0.2">
      <c r="A60" s="160"/>
      <c r="B60" s="155"/>
      <c r="C60" s="151">
        <v>20</v>
      </c>
      <c r="D60" s="152" t="s">
        <v>36</v>
      </c>
      <c r="E60" s="41"/>
      <c r="F60" s="153">
        <f>C60*E60</f>
        <v>0</v>
      </c>
      <c r="G60" s="246"/>
    </row>
    <row r="61" spans="1:7" ht="15" x14ac:dyDescent="0.2">
      <c r="A61" s="88"/>
      <c r="B61" s="161"/>
      <c r="C61" s="162"/>
      <c r="D61" s="69"/>
      <c r="E61" s="70"/>
      <c r="F61" s="70"/>
      <c r="G61" s="246"/>
    </row>
    <row r="62" spans="1:7" ht="15" x14ac:dyDescent="0.2">
      <c r="A62" s="89"/>
      <c r="B62" s="156"/>
      <c r="C62" s="148"/>
      <c r="D62" s="157"/>
      <c r="E62" s="158"/>
      <c r="F62" s="159"/>
      <c r="G62" s="246"/>
    </row>
    <row r="63" spans="1:7" ht="15" x14ac:dyDescent="0.2">
      <c r="A63" s="149">
        <f>COUNT($A$13:A62)+1</f>
        <v>11</v>
      </c>
      <c r="B63" s="150" t="s">
        <v>12</v>
      </c>
      <c r="C63" s="151"/>
      <c r="D63" s="152"/>
      <c r="E63" s="153"/>
      <c r="F63" s="154"/>
      <c r="G63" s="246"/>
    </row>
    <row r="64" spans="1:7" ht="51" x14ac:dyDescent="0.2">
      <c r="A64" s="160"/>
      <c r="B64" s="155" t="s">
        <v>24</v>
      </c>
      <c r="C64" s="151"/>
      <c r="D64" s="152"/>
      <c r="E64" s="153"/>
      <c r="F64" s="154"/>
      <c r="G64" s="246"/>
    </row>
    <row r="65" spans="1:7" ht="15" x14ac:dyDescent="0.2">
      <c r="A65" s="160"/>
      <c r="B65" s="155"/>
      <c r="C65" s="151">
        <v>50</v>
      </c>
      <c r="D65" s="152" t="s">
        <v>36</v>
      </c>
      <c r="E65" s="41"/>
      <c r="F65" s="153">
        <f>C65*E65</f>
        <v>0</v>
      </c>
      <c r="G65" s="246"/>
    </row>
    <row r="66" spans="1:7" ht="15" x14ac:dyDescent="0.2">
      <c r="A66" s="88"/>
      <c r="B66" s="161"/>
      <c r="C66" s="162"/>
      <c r="D66" s="69"/>
      <c r="E66" s="70"/>
      <c r="F66" s="70"/>
      <c r="G66" s="246"/>
    </row>
    <row r="67" spans="1:7" ht="15" x14ac:dyDescent="0.2">
      <c r="A67" s="89"/>
      <c r="B67" s="156"/>
      <c r="C67" s="148"/>
      <c r="D67" s="157"/>
      <c r="E67" s="158"/>
      <c r="F67" s="159"/>
      <c r="G67" s="246"/>
    </row>
    <row r="68" spans="1:7" ht="15" x14ac:dyDescent="0.2">
      <c r="A68" s="149">
        <f>COUNT($A$13:A67)+1</f>
        <v>12</v>
      </c>
      <c r="B68" s="150" t="s">
        <v>381</v>
      </c>
      <c r="C68" s="151"/>
      <c r="D68" s="152"/>
      <c r="E68" s="153"/>
      <c r="F68" s="154"/>
      <c r="G68" s="246"/>
    </row>
    <row r="69" spans="1:7" ht="89.25" x14ac:dyDescent="0.2">
      <c r="A69" s="160"/>
      <c r="B69" s="155" t="s">
        <v>382</v>
      </c>
      <c r="C69" s="151"/>
      <c r="D69" s="152"/>
      <c r="E69" s="153"/>
      <c r="F69" s="154"/>
      <c r="G69" s="246"/>
    </row>
    <row r="70" spans="1:7" ht="15" x14ac:dyDescent="0.2">
      <c r="A70" s="160"/>
      <c r="B70" s="155" t="s">
        <v>383</v>
      </c>
      <c r="C70" s="151">
        <v>20</v>
      </c>
      <c r="D70" s="152" t="s">
        <v>36</v>
      </c>
      <c r="E70" s="41"/>
      <c r="F70" s="153">
        <f>C70*E70</f>
        <v>0</v>
      </c>
      <c r="G70" s="246"/>
    </row>
    <row r="71" spans="1:7" ht="15" x14ac:dyDescent="0.2">
      <c r="A71" s="88"/>
      <c r="B71" s="161"/>
      <c r="C71" s="162"/>
      <c r="D71" s="69"/>
      <c r="E71" s="70"/>
      <c r="F71" s="70"/>
      <c r="G71" s="246"/>
    </row>
    <row r="72" spans="1:7" ht="15" x14ac:dyDescent="0.2">
      <c r="A72" s="89"/>
      <c r="B72" s="156"/>
      <c r="C72" s="148"/>
      <c r="D72" s="157"/>
      <c r="E72" s="158"/>
      <c r="F72" s="159"/>
      <c r="G72" s="246"/>
    </row>
    <row r="73" spans="1:7" ht="15" x14ac:dyDescent="0.2">
      <c r="A73" s="149">
        <f>COUNT($A$13:A72)+1</f>
        <v>13</v>
      </c>
      <c r="B73" s="150" t="s">
        <v>59</v>
      </c>
      <c r="C73" s="151"/>
      <c r="D73" s="152"/>
      <c r="E73" s="153"/>
      <c r="F73" s="153"/>
      <c r="G73" s="246"/>
    </row>
    <row r="74" spans="1:7" ht="51" x14ac:dyDescent="0.2">
      <c r="A74" s="160"/>
      <c r="B74" s="155" t="s">
        <v>60</v>
      </c>
      <c r="C74" s="151"/>
      <c r="D74" s="152"/>
      <c r="E74" s="153"/>
      <c r="F74" s="153"/>
      <c r="G74" s="246"/>
    </row>
    <row r="75" spans="1:7" ht="15" x14ac:dyDescent="0.2">
      <c r="A75" s="160"/>
      <c r="B75" s="155"/>
      <c r="C75" s="151">
        <v>2</v>
      </c>
      <c r="D75" s="152" t="s">
        <v>28</v>
      </c>
      <c r="E75" s="41"/>
      <c r="F75" s="153">
        <f>C75*E75</f>
        <v>0</v>
      </c>
      <c r="G75" s="246"/>
    </row>
    <row r="76" spans="1:7" ht="15" x14ac:dyDescent="0.2">
      <c r="A76" s="88"/>
      <c r="B76" s="161"/>
      <c r="C76" s="162"/>
      <c r="D76" s="69"/>
      <c r="E76" s="70"/>
      <c r="F76" s="70"/>
      <c r="G76" s="246"/>
    </row>
    <row r="77" spans="1:7" ht="15" x14ac:dyDescent="0.2">
      <c r="A77" s="89"/>
      <c r="B77" s="156"/>
      <c r="C77" s="148"/>
      <c r="D77" s="157"/>
      <c r="E77" s="158"/>
      <c r="F77" s="158"/>
      <c r="G77" s="246"/>
    </row>
    <row r="78" spans="1:7" ht="15" x14ac:dyDescent="0.2">
      <c r="A78" s="149">
        <f>COUNT($A$13:A77)+1</f>
        <v>14</v>
      </c>
      <c r="B78" s="150" t="s">
        <v>61</v>
      </c>
      <c r="C78" s="151"/>
      <c r="D78" s="152"/>
      <c r="E78" s="153"/>
      <c r="F78" s="153"/>
      <c r="G78" s="246"/>
    </row>
    <row r="79" spans="1:7" ht="38.25" x14ac:dyDescent="0.2">
      <c r="A79" s="160"/>
      <c r="B79" s="155" t="s">
        <v>62</v>
      </c>
      <c r="C79" s="151"/>
      <c r="D79" s="152"/>
      <c r="E79" s="153"/>
      <c r="F79" s="153"/>
      <c r="G79" s="246"/>
    </row>
    <row r="80" spans="1:7" ht="15" x14ac:dyDescent="0.2">
      <c r="A80" s="160"/>
      <c r="B80" s="155"/>
      <c r="C80" s="151">
        <v>35</v>
      </c>
      <c r="D80" s="152" t="s">
        <v>30</v>
      </c>
      <c r="E80" s="41"/>
      <c r="F80" s="153">
        <f>C80*E80</f>
        <v>0</v>
      </c>
      <c r="G80" s="246"/>
    </row>
    <row r="81" spans="1:7" ht="15" x14ac:dyDescent="0.2">
      <c r="A81" s="88"/>
      <c r="B81" s="161"/>
      <c r="C81" s="162"/>
      <c r="D81" s="69"/>
      <c r="E81" s="70"/>
      <c r="F81" s="70"/>
      <c r="G81" s="246"/>
    </row>
    <row r="82" spans="1:7" ht="15" x14ac:dyDescent="0.2">
      <c r="A82" s="89"/>
      <c r="B82" s="156"/>
      <c r="C82" s="148"/>
      <c r="D82" s="157"/>
      <c r="E82" s="158"/>
      <c r="F82" s="159"/>
      <c r="G82" s="246"/>
    </row>
    <row r="83" spans="1:7" ht="15" x14ac:dyDescent="0.2">
      <c r="A83" s="149">
        <f>COUNT($A$13:A82)+1</f>
        <v>15</v>
      </c>
      <c r="B83" s="150" t="s">
        <v>384</v>
      </c>
      <c r="C83" s="151"/>
      <c r="D83" s="152"/>
      <c r="E83" s="153"/>
      <c r="F83" s="154"/>
      <c r="G83" s="246"/>
    </row>
    <row r="84" spans="1:7" ht="38.25" x14ac:dyDescent="0.2">
      <c r="A84" s="160"/>
      <c r="B84" s="155" t="s">
        <v>385</v>
      </c>
      <c r="C84" s="151"/>
      <c r="D84" s="152"/>
      <c r="E84" s="153"/>
      <c r="F84" s="154"/>
      <c r="G84" s="246"/>
    </row>
    <row r="85" spans="1:7" ht="15" x14ac:dyDescent="0.2">
      <c r="A85" s="160"/>
      <c r="B85" s="155"/>
      <c r="C85" s="151">
        <v>35</v>
      </c>
      <c r="D85" s="152" t="s">
        <v>30</v>
      </c>
      <c r="E85" s="41"/>
      <c r="F85" s="153">
        <f>C85*E85</f>
        <v>0</v>
      </c>
      <c r="G85" s="246"/>
    </row>
    <row r="86" spans="1:7" ht="15" x14ac:dyDescent="0.2">
      <c r="A86" s="88"/>
      <c r="B86" s="161"/>
      <c r="C86" s="162"/>
      <c r="D86" s="69"/>
      <c r="E86" s="70"/>
      <c r="F86" s="70"/>
      <c r="G86" s="246"/>
    </row>
    <row r="87" spans="1:7" ht="15" x14ac:dyDescent="0.2">
      <c r="A87" s="89"/>
      <c r="B87" s="156"/>
      <c r="C87" s="148"/>
      <c r="D87" s="157"/>
      <c r="E87" s="158"/>
      <c r="F87" s="159"/>
      <c r="G87" s="246"/>
    </row>
    <row r="88" spans="1:7" ht="15" x14ac:dyDescent="0.2">
      <c r="A88" s="149">
        <f>COUNT($A$13:A87)+1</f>
        <v>16</v>
      </c>
      <c r="B88" s="150" t="s">
        <v>158</v>
      </c>
      <c r="C88" s="151"/>
      <c r="D88" s="152"/>
      <c r="E88" s="153"/>
      <c r="F88" s="154"/>
      <c r="G88" s="246"/>
    </row>
    <row r="89" spans="1:7" ht="89.25" x14ac:dyDescent="0.2">
      <c r="A89" s="160"/>
      <c r="B89" s="155" t="s">
        <v>82</v>
      </c>
      <c r="C89" s="151"/>
      <c r="D89" s="152"/>
      <c r="E89" s="153"/>
      <c r="F89" s="154"/>
      <c r="G89" s="246"/>
    </row>
    <row r="90" spans="1:7" ht="15" x14ac:dyDescent="0.2">
      <c r="A90" s="160"/>
      <c r="B90" s="150" t="s">
        <v>65</v>
      </c>
      <c r="C90" s="151"/>
      <c r="D90" s="152"/>
      <c r="E90" s="153"/>
      <c r="F90" s="154"/>
      <c r="G90" s="246"/>
    </row>
    <row r="91" spans="1:7" ht="25.5" x14ac:dyDescent="0.2">
      <c r="A91" s="160"/>
      <c r="B91" s="155" t="s">
        <v>159</v>
      </c>
      <c r="C91" s="151">
        <v>25</v>
      </c>
      <c r="D91" s="152" t="s">
        <v>36</v>
      </c>
      <c r="E91" s="41"/>
      <c r="F91" s="153">
        <f>C91*E91</f>
        <v>0</v>
      </c>
      <c r="G91" s="246"/>
    </row>
    <row r="92" spans="1:7" ht="25.5" x14ac:dyDescent="0.2">
      <c r="A92" s="160"/>
      <c r="B92" s="155" t="s">
        <v>386</v>
      </c>
      <c r="C92" s="151">
        <v>33</v>
      </c>
      <c r="D92" s="152" t="s">
        <v>36</v>
      </c>
      <c r="E92" s="41"/>
      <c r="F92" s="153">
        <f>C92*E92</f>
        <v>0</v>
      </c>
      <c r="G92" s="246"/>
    </row>
    <row r="93" spans="1:7" ht="15" x14ac:dyDescent="0.2">
      <c r="A93" s="88"/>
      <c r="B93" s="161"/>
      <c r="C93" s="162"/>
      <c r="D93" s="69"/>
      <c r="E93" s="70"/>
      <c r="F93" s="70"/>
      <c r="G93" s="246"/>
    </row>
    <row r="94" spans="1:7" ht="15" x14ac:dyDescent="0.2">
      <c r="A94" s="89"/>
      <c r="B94" s="156"/>
      <c r="C94" s="148"/>
      <c r="D94" s="157"/>
      <c r="E94" s="158"/>
      <c r="F94" s="159"/>
      <c r="G94" s="246"/>
    </row>
    <row r="95" spans="1:7" ht="15" x14ac:dyDescent="0.2">
      <c r="A95" s="149">
        <f>COUNT($A$13:A94)+1</f>
        <v>17</v>
      </c>
      <c r="B95" s="150" t="s">
        <v>387</v>
      </c>
      <c r="C95" s="151"/>
      <c r="D95" s="152"/>
      <c r="E95" s="153"/>
      <c r="F95" s="154"/>
      <c r="G95" s="246"/>
    </row>
    <row r="96" spans="1:7" ht="89.25" x14ac:dyDescent="0.2">
      <c r="A96" s="160"/>
      <c r="B96" s="155" t="s">
        <v>388</v>
      </c>
      <c r="C96" s="151"/>
      <c r="D96" s="152"/>
      <c r="E96" s="153"/>
      <c r="F96" s="154"/>
      <c r="G96" s="246"/>
    </row>
    <row r="97" spans="1:7" ht="15" x14ac:dyDescent="0.2">
      <c r="A97" s="160"/>
      <c r="B97" s="150" t="s">
        <v>65</v>
      </c>
      <c r="C97" s="151"/>
      <c r="D97" s="152"/>
      <c r="E97" s="153"/>
      <c r="F97" s="154"/>
      <c r="G97" s="246"/>
    </row>
    <row r="98" spans="1:7" ht="15" x14ac:dyDescent="0.2">
      <c r="A98" s="160"/>
      <c r="B98" s="155" t="s">
        <v>389</v>
      </c>
      <c r="C98" s="151">
        <v>25</v>
      </c>
      <c r="D98" s="152" t="s">
        <v>36</v>
      </c>
      <c r="E98" s="41"/>
      <c r="F98" s="153">
        <f>C98*E98</f>
        <v>0</v>
      </c>
      <c r="G98" s="246"/>
    </row>
    <row r="99" spans="1:7" ht="15" x14ac:dyDescent="0.2">
      <c r="A99" s="88"/>
      <c r="B99" s="161"/>
      <c r="C99" s="162"/>
      <c r="D99" s="69"/>
      <c r="E99" s="70"/>
      <c r="F99" s="70"/>
      <c r="G99" s="246"/>
    </row>
    <row r="100" spans="1:7" ht="15" x14ac:dyDescent="0.2">
      <c r="A100" s="89"/>
      <c r="B100" s="156"/>
      <c r="C100" s="148"/>
      <c r="D100" s="157"/>
      <c r="E100" s="158"/>
      <c r="F100" s="159"/>
      <c r="G100" s="246"/>
    </row>
    <row r="101" spans="1:7" ht="25.5" x14ac:dyDescent="0.2">
      <c r="A101" s="149">
        <f>COUNT($A$13:A100)+1</f>
        <v>18</v>
      </c>
      <c r="B101" s="150" t="s">
        <v>66</v>
      </c>
      <c r="C101" s="151"/>
      <c r="D101" s="152"/>
      <c r="E101" s="153"/>
      <c r="F101" s="154"/>
      <c r="G101" s="246"/>
    </row>
    <row r="102" spans="1:7" ht="89.25" x14ac:dyDescent="0.2">
      <c r="A102" s="160"/>
      <c r="B102" s="155" t="s">
        <v>82</v>
      </c>
      <c r="C102" s="151"/>
      <c r="D102" s="152"/>
      <c r="E102" s="153"/>
      <c r="F102" s="154"/>
      <c r="G102" s="246"/>
    </row>
    <row r="103" spans="1:7" ht="15" x14ac:dyDescent="0.2">
      <c r="A103" s="160"/>
      <c r="B103" s="150" t="s">
        <v>67</v>
      </c>
      <c r="C103" s="151"/>
      <c r="D103" s="152"/>
      <c r="E103" s="153"/>
      <c r="F103" s="154"/>
      <c r="G103" s="246"/>
    </row>
    <row r="104" spans="1:7" ht="25.5" x14ac:dyDescent="0.2">
      <c r="A104" s="160"/>
      <c r="B104" s="155" t="s">
        <v>68</v>
      </c>
      <c r="C104" s="151">
        <v>20</v>
      </c>
      <c r="D104" s="152" t="s">
        <v>36</v>
      </c>
      <c r="E104" s="41"/>
      <c r="F104" s="153">
        <f>C104*E104</f>
        <v>0</v>
      </c>
      <c r="G104" s="246"/>
    </row>
    <row r="105" spans="1:7" ht="25.5" x14ac:dyDescent="0.2">
      <c r="A105" s="160"/>
      <c r="B105" s="155" t="s">
        <v>390</v>
      </c>
      <c r="C105" s="151">
        <v>20</v>
      </c>
      <c r="D105" s="152" t="s">
        <v>36</v>
      </c>
      <c r="E105" s="41"/>
      <c r="F105" s="153">
        <f>C105*E105</f>
        <v>0</v>
      </c>
      <c r="G105" s="246"/>
    </row>
    <row r="106" spans="1:7" ht="15" x14ac:dyDescent="0.2">
      <c r="A106" s="88"/>
      <c r="B106" s="161"/>
      <c r="C106" s="162"/>
      <c r="D106" s="69"/>
      <c r="E106" s="70"/>
      <c r="F106" s="70"/>
      <c r="G106" s="246"/>
    </row>
    <row r="107" spans="1:7" ht="15" x14ac:dyDescent="0.2">
      <c r="A107" s="89"/>
      <c r="B107" s="184"/>
      <c r="C107" s="148"/>
      <c r="D107" s="157"/>
      <c r="E107" s="158"/>
      <c r="F107" s="159"/>
      <c r="G107" s="246"/>
    </row>
    <row r="108" spans="1:7" ht="15" x14ac:dyDescent="0.2">
      <c r="A108" s="149">
        <f>COUNT($A$13:A107)+1</f>
        <v>19</v>
      </c>
      <c r="B108" s="150" t="s">
        <v>69</v>
      </c>
      <c r="C108" s="151"/>
      <c r="D108" s="152"/>
      <c r="E108" s="153"/>
      <c r="F108" s="154"/>
      <c r="G108" s="246"/>
    </row>
    <row r="109" spans="1:7" ht="76.5" x14ac:dyDescent="0.2">
      <c r="A109" s="160"/>
      <c r="B109" s="155" t="s">
        <v>107</v>
      </c>
      <c r="C109" s="151"/>
      <c r="D109" s="152"/>
      <c r="E109" s="153"/>
      <c r="F109" s="154"/>
      <c r="G109" s="246"/>
    </row>
    <row r="110" spans="1:7" ht="15" x14ac:dyDescent="0.2">
      <c r="A110" s="160"/>
      <c r="B110" s="185"/>
      <c r="C110" s="151">
        <v>78</v>
      </c>
      <c r="D110" s="152" t="s">
        <v>36</v>
      </c>
      <c r="E110" s="41"/>
      <c r="F110" s="153">
        <f>+E110*C110</f>
        <v>0</v>
      </c>
      <c r="G110" s="246"/>
    </row>
    <row r="111" spans="1:7" ht="15" x14ac:dyDescent="0.2">
      <c r="A111" s="88"/>
      <c r="B111" s="186"/>
      <c r="C111" s="162"/>
      <c r="D111" s="69"/>
      <c r="E111" s="70"/>
      <c r="F111" s="70"/>
      <c r="G111" s="246"/>
    </row>
    <row r="112" spans="1:7" ht="15" x14ac:dyDescent="0.2">
      <c r="A112" s="89"/>
      <c r="B112" s="156"/>
      <c r="C112" s="148"/>
      <c r="D112" s="157"/>
      <c r="E112" s="158"/>
      <c r="F112" s="159"/>
      <c r="G112" s="246"/>
    </row>
    <row r="113" spans="1:7" ht="15" x14ac:dyDescent="0.2">
      <c r="A113" s="149">
        <f>COUNT($A$13:A112)+1</f>
        <v>20</v>
      </c>
      <c r="B113" s="150" t="s">
        <v>13</v>
      </c>
      <c r="C113" s="151"/>
      <c r="D113" s="152"/>
      <c r="E113" s="153"/>
      <c r="F113" s="154"/>
      <c r="G113" s="246"/>
    </row>
    <row r="114" spans="1:7" ht="51" x14ac:dyDescent="0.2">
      <c r="A114" s="160"/>
      <c r="B114" s="155" t="s">
        <v>70</v>
      </c>
      <c r="C114" s="151"/>
      <c r="D114" s="152"/>
      <c r="E114" s="153"/>
      <c r="F114" s="154"/>
      <c r="G114" s="246"/>
    </row>
    <row r="115" spans="1:7" ht="15" x14ac:dyDescent="0.2">
      <c r="A115" s="160"/>
      <c r="B115" s="155"/>
      <c r="C115" s="151">
        <v>16</v>
      </c>
      <c r="D115" s="152" t="s">
        <v>30</v>
      </c>
      <c r="E115" s="41"/>
      <c r="F115" s="153">
        <f>C115*E115</f>
        <v>0</v>
      </c>
      <c r="G115" s="246"/>
    </row>
    <row r="116" spans="1:7" ht="15" x14ac:dyDescent="0.2">
      <c r="A116" s="88"/>
      <c r="B116" s="161"/>
      <c r="C116" s="162"/>
      <c r="D116" s="69"/>
      <c r="E116" s="70"/>
      <c r="F116" s="70"/>
      <c r="G116" s="246"/>
    </row>
    <row r="117" spans="1:7" ht="15" x14ac:dyDescent="0.2">
      <c r="A117" s="89"/>
      <c r="B117" s="156"/>
      <c r="C117" s="148"/>
      <c r="D117" s="157"/>
      <c r="E117" s="158"/>
      <c r="F117" s="159"/>
      <c r="G117" s="246"/>
    </row>
    <row r="118" spans="1:7" ht="15" x14ac:dyDescent="0.2">
      <c r="A118" s="149">
        <f>COUNT($A$13:A117)+1</f>
        <v>21</v>
      </c>
      <c r="B118" s="150" t="s">
        <v>71</v>
      </c>
      <c r="C118" s="151"/>
      <c r="D118" s="152"/>
      <c r="E118" s="153"/>
      <c r="F118" s="153"/>
      <c r="G118" s="246"/>
    </row>
    <row r="119" spans="1:7" ht="63.75" x14ac:dyDescent="0.2">
      <c r="A119" s="160"/>
      <c r="B119" s="155" t="s">
        <v>72</v>
      </c>
      <c r="C119" s="151"/>
      <c r="D119" s="152"/>
      <c r="E119" s="153"/>
      <c r="F119" s="154"/>
      <c r="G119" s="246"/>
    </row>
    <row r="120" spans="1:7" ht="15" x14ac:dyDescent="0.2">
      <c r="A120" s="160"/>
      <c r="B120" s="155"/>
      <c r="C120" s="151">
        <v>8</v>
      </c>
      <c r="D120" s="152" t="s">
        <v>30</v>
      </c>
      <c r="E120" s="41"/>
      <c r="F120" s="153">
        <f>C120*E120</f>
        <v>0</v>
      </c>
      <c r="G120" s="246"/>
    </row>
    <row r="121" spans="1:7" ht="15" x14ac:dyDescent="0.2">
      <c r="A121" s="88"/>
      <c r="B121" s="161"/>
      <c r="C121" s="162"/>
      <c r="D121" s="69"/>
      <c r="E121" s="70"/>
      <c r="F121" s="70"/>
      <c r="G121" s="246"/>
    </row>
    <row r="122" spans="1:7" ht="15" x14ac:dyDescent="0.2">
      <c r="A122" s="89"/>
      <c r="B122" s="156"/>
      <c r="C122" s="148"/>
      <c r="D122" s="157"/>
      <c r="E122" s="158"/>
      <c r="F122" s="158"/>
      <c r="G122" s="246"/>
    </row>
    <row r="123" spans="1:7" ht="15" x14ac:dyDescent="0.2">
      <c r="A123" s="149">
        <f>COUNT($A$13:A122)+1</f>
        <v>22</v>
      </c>
      <c r="B123" s="150" t="s">
        <v>73</v>
      </c>
      <c r="C123" s="151"/>
      <c r="D123" s="152"/>
      <c r="E123" s="153"/>
      <c r="F123" s="153"/>
      <c r="G123" s="246"/>
    </row>
    <row r="124" spans="1:7" ht="76.5" x14ac:dyDescent="0.2">
      <c r="A124" s="160"/>
      <c r="B124" s="155" t="s">
        <v>74</v>
      </c>
      <c r="C124" s="151"/>
      <c r="D124" s="152"/>
      <c r="E124" s="153"/>
      <c r="F124" s="154"/>
      <c r="G124" s="246"/>
    </row>
    <row r="125" spans="1:7" ht="15" x14ac:dyDescent="0.2">
      <c r="A125" s="160"/>
      <c r="B125" s="155"/>
      <c r="C125" s="151">
        <v>14</v>
      </c>
      <c r="D125" s="152" t="s">
        <v>30</v>
      </c>
      <c r="E125" s="41"/>
      <c r="F125" s="153">
        <f>C125*E125</f>
        <v>0</v>
      </c>
      <c r="G125" s="246"/>
    </row>
    <row r="126" spans="1:7" ht="15" x14ac:dyDescent="0.2">
      <c r="A126" s="88"/>
      <c r="B126" s="161"/>
      <c r="C126" s="162"/>
      <c r="D126" s="69"/>
      <c r="E126" s="70"/>
      <c r="F126" s="70"/>
      <c r="G126" s="246"/>
    </row>
    <row r="127" spans="1:7" ht="15" x14ac:dyDescent="0.2">
      <c r="A127" s="89"/>
      <c r="B127" s="61"/>
      <c r="C127" s="148"/>
      <c r="D127" s="157"/>
      <c r="E127" s="158"/>
      <c r="F127" s="158"/>
      <c r="G127" s="246"/>
    </row>
    <row r="128" spans="1:7" ht="15" x14ac:dyDescent="0.2">
      <c r="A128" s="149">
        <f>COUNT($A$13:A127)+1</f>
        <v>23</v>
      </c>
      <c r="B128" s="247" t="s">
        <v>391</v>
      </c>
      <c r="C128" s="151"/>
      <c r="D128" s="152"/>
      <c r="E128" s="153"/>
      <c r="F128" s="153"/>
      <c r="G128" s="246"/>
    </row>
    <row r="129" spans="1:7" ht="51" x14ac:dyDescent="0.2">
      <c r="A129" s="160"/>
      <c r="B129" s="155" t="s">
        <v>392</v>
      </c>
      <c r="C129" s="151"/>
      <c r="D129" s="152"/>
      <c r="E129" s="153"/>
      <c r="F129" s="153"/>
      <c r="G129" s="246"/>
    </row>
    <row r="130" spans="1:7" ht="15" x14ac:dyDescent="0.2">
      <c r="A130" s="160"/>
      <c r="C130" s="151">
        <v>2</v>
      </c>
      <c r="D130" s="152" t="s">
        <v>1</v>
      </c>
      <c r="E130" s="41"/>
      <c r="F130" s="153">
        <f>C130*E130</f>
        <v>0</v>
      </c>
      <c r="G130" s="246"/>
    </row>
    <row r="131" spans="1:7" ht="15" x14ac:dyDescent="0.2">
      <c r="A131" s="88"/>
      <c r="B131" s="248"/>
      <c r="C131" s="162"/>
      <c r="D131" s="69"/>
      <c r="E131" s="70"/>
      <c r="F131" s="70"/>
      <c r="G131" s="246"/>
    </row>
    <row r="132" spans="1:7" ht="15" x14ac:dyDescent="0.2">
      <c r="A132" s="89"/>
      <c r="B132" s="61"/>
      <c r="C132" s="148"/>
      <c r="D132" s="157"/>
      <c r="E132" s="158"/>
      <c r="F132" s="158"/>
      <c r="G132" s="246"/>
    </row>
    <row r="133" spans="1:7" ht="15" x14ac:dyDescent="0.2">
      <c r="A133" s="149">
        <f>COUNT($A$13:A132)+1</f>
        <v>24</v>
      </c>
      <c r="B133" s="180" t="s">
        <v>393</v>
      </c>
      <c r="C133" s="151"/>
      <c r="D133" s="152"/>
      <c r="E133" s="153"/>
      <c r="F133" s="153"/>
      <c r="G133" s="246"/>
    </row>
    <row r="134" spans="1:7" ht="38.25" x14ac:dyDescent="0.2">
      <c r="A134" s="160"/>
      <c r="B134" s="249" t="s">
        <v>394</v>
      </c>
      <c r="C134" s="151"/>
      <c r="D134" s="152"/>
      <c r="E134" s="153"/>
      <c r="F134" s="153"/>
      <c r="G134" s="246"/>
    </row>
    <row r="135" spans="1:7" ht="15" x14ac:dyDescent="0.2">
      <c r="A135" s="160"/>
      <c r="C135" s="151">
        <v>3</v>
      </c>
      <c r="D135" s="152" t="s">
        <v>1</v>
      </c>
      <c r="E135" s="41"/>
      <c r="F135" s="153">
        <f t="shared" ref="F135" si="0">C135*E135</f>
        <v>0</v>
      </c>
      <c r="G135" s="246"/>
    </row>
    <row r="136" spans="1:7" ht="15" x14ac:dyDescent="0.2">
      <c r="A136" s="88"/>
      <c r="B136" s="248"/>
      <c r="C136" s="162"/>
      <c r="D136" s="69"/>
      <c r="E136" s="70"/>
      <c r="F136" s="70"/>
      <c r="G136" s="246"/>
    </row>
    <row r="137" spans="1:7" ht="15" x14ac:dyDescent="0.2">
      <c r="A137" s="89"/>
      <c r="B137" s="61"/>
      <c r="C137" s="148"/>
      <c r="D137" s="157"/>
      <c r="E137" s="158"/>
      <c r="F137" s="158"/>
      <c r="G137" s="246"/>
    </row>
    <row r="138" spans="1:7" ht="15" x14ac:dyDescent="0.2">
      <c r="A138" s="149">
        <f>COUNT($A$13:A137)+1</f>
        <v>25</v>
      </c>
      <c r="B138" s="150" t="s">
        <v>16</v>
      </c>
      <c r="C138" s="151"/>
      <c r="D138" s="152"/>
      <c r="E138" s="153"/>
      <c r="F138" s="153"/>
      <c r="G138" s="246"/>
    </row>
    <row r="139" spans="1:7" ht="25.5" x14ac:dyDescent="0.2">
      <c r="A139" s="160"/>
      <c r="B139" s="155" t="s">
        <v>15</v>
      </c>
      <c r="C139" s="151"/>
      <c r="D139" s="152"/>
      <c r="E139" s="153"/>
      <c r="F139" s="154"/>
      <c r="G139" s="246"/>
    </row>
    <row r="140" spans="1:7" ht="15" x14ac:dyDescent="0.2">
      <c r="A140" s="160"/>
      <c r="B140" s="155"/>
      <c r="C140" s="151">
        <v>33</v>
      </c>
      <c r="D140" s="152" t="s">
        <v>36</v>
      </c>
      <c r="E140" s="41"/>
      <c r="F140" s="153">
        <f>C140*E140</f>
        <v>0</v>
      </c>
      <c r="G140" s="246"/>
    </row>
    <row r="141" spans="1:7" ht="15" x14ac:dyDescent="0.2">
      <c r="A141" s="88"/>
      <c r="B141" s="161"/>
      <c r="C141" s="162"/>
      <c r="D141" s="69"/>
      <c r="E141" s="70"/>
      <c r="F141" s="70"/>
      <c r="G141" s="246"/>
    </row>
    <row r="142" spans="1:7" ht="15" x14ac:dyDescent="0.2">
      <c r="A142" s="89"/>
      <c r="B142" s="156"/>
      <c r="C142" s="148"/>
      <c r="D142" s="157"/>
      <c r="E142" s="158"/>
      <c r="F142" s="158"/>
      <c r="G142" s="246"/>
    </row>
    <row r="143" spans="1:7" ht="15" x14ac:dyDescent="0.2">
      <c r="A143" s="149">
        <f>COUNT($A$13:A142)+1</f>
        <v>26</v>
      </c>
      <c r="B143" s="150" t="s">
        <v>395</v>
      </c>
      <c r="C143" s="151"/>
      <c r="D143" s="152"/>
      <c r="E143" s="153"/>
      <c r="F143" s="154"/>
      <c r="G143" s="246"/>
    </row>
    <row r="144" spans="1:7" ht="38.25" x14ac:dyDescent="0.2">
      <c r="A144" s="160"/>
      <c r="B144" s="155" t="s">
        <v>396</v>
      </c>
      <c r="C144" s="151"/>
      <c r="D144" s="152"/>
      <c r="E144" s="153"/>
      <c r="F144" s="154"/>
      <c r="G144" s="246"/>
    </row>
    <row r="145" spans="1:7" ht="15" x14ac:dyDescent="0.2">
      <c r="A145" s="160"/>
      <c r="B145" s="155" t="s">
        <v>25</v>
      </c>
      <c r="C145" s="151">
        <v>108</v>
      </c>
      <c r="D145" s="152" t="s">
        <v>35</v>
      </c>
      <c r="E145" s="41"/>
      <c r="F145" s="153">
        <f>C145*E145</f>
        <v>0</v>
      </c>
      <c r="G145" s="246"/>
    </row>
    <row r="146" spans="1:7" ht="15" x14ac:dyDescent="0.2">
      <c r="A146" s="160"/>
      <c r="B146" s="155" t="s">
        <v>26</v>
      </c>
      <c r="C146" s="151">
        <v>42</v>
      </c>
      <c r="D146" s="152" t="s">
        <v>35</v>
      </c>
      <c r="E146" s="41"/>
      <c r="F146" s="153">
        <f>C146*E146</f>
        <v>0</v>
      </c>
      <c r="G146" s="246"/>
    </row>
    <row r="147" spans="1:7" ht="15" x14ac:dyDescent="0.2">
      <c r="A147" s="88"/>
      <c r="B147" s="161"/>
      <c r="C147" s="162"/>
      <c r="D147" s="69"/>
      <c r="E147" s="70"/>
      <c r="F147" s="70"/>
      <c r="G147" s="246"/>
    </row>
    <row r="148" spans="1:7" ht="15" x14ac:dyDescent="0.2">
      <c r="A148" s="89"/>
      <c r="B148" s="156"/>
      <c r="C148" s="148"/>
      <c r="D148" s="157"/>
      <c r="E148" s="158"/>
      <c r="F148" s="158"/>
      <c r="G148" s="246"/>
    </row>
    <row r="149" spans="1:7" ht="15" x14ac:dyDescent="0.2">
      <c r="A149" s="149">
        <f>COUNT($A$13:A148)+1</f>
        <v>27</v>
      </c>
      <c r="B149" s="150" t="s">
        <v>89</v>
      </c>
      <c r="C149" s="151"/>
      <c r="D149" s="152"/>
      <c r="E149" s="153"/>
      <c r="F149" s="154"/>
      <c r="G149" s="246"/>
    </row>
    <row r="150" spans="1:7" ht="51" x14ac:dyDescent="0.2">
      <c r="A150" s="160"/>
      <c r="B150" s="155" t="s">
        <v>108</v>
      </c>
      <c r="C150" s="151"/>
      <c r="D150" s="152"/>
      <c r="E150" s="153"/>
      <c r="F150" s="154"/>
      <c r="G150" s="246"/>
    </row>
    <row r="151" spans="1:7" ht="15" x14ac:dyDescent="0.2">
      <c r="A151" s="160"/>
      <c r="B151" s="155"/>
      <c r="C151" s="151">
        <v>2</v>
      </c>
      <c r="D151" s="152" t="s">
        <v>35</v>
      </c>
      <c r="E151" s="41"/>
      <c r="F151" s="153">
        <f>C151*E151</f>
        <v>0</v>
      </c>
      <c r="G151" s="246"/>
    </row>
    <row r="152" spans="1:7" ht="15" x14ac:dyDescent="0.2">
      <c r="A152" s="88"/>
      <c r="B152" s="161"/>
      <c r="C152" s="162"/>
      <c r="D152" s="69"/>
      <c r="E152" s="70"/>
      <c r="F152" s="70"/>
      <c r="G152" s="246"/>
    </row>
    <row r="153" spans="1:7" ht="15" x14ac:dyDescent="0.2">
      <c r="A153" s="89"/>
      <c r="B153" s="156"/>
      <c r="C153" s="148"/>
      <c r="D153" s="157"/>
      <c r="E153" s="158"/>
      <c r="F153" s="158"/>
      <c r="G153" s="246"/>
    </row>
    <row r="154" spans="1:7" ht="15" x14ac:dyDescent="0.2">
      <c r="A154" s="149">
        <f>COUNT($A$13:A153)+1</f>
        <v>28</v>
      </c>
      <c r="B154" s="150" t="s">
        <v>397</v>
      </c>
      <c r="C154" s="151"/>
      <c r="D154" s="152"/>
      <c r="E154" s="153"/>
      <c r="F154" s="153"/>
      <c r="G154" s="246"/>
    </row>
    <row r="155" spans="1:7" ht="51" x14ac:dyDescent="0.2">
      <c r="A155" s="160"/>
      <c r="B155" s="155" t="s">
        <v>109</v>
      </c>
      <c r="C155" s="151"/>
      <c r="D155" s="152"/>
      <c r="E155" s="153"/>
      <c r="F155" s="153"/>
      <c r="G155" s="246"/>
    </row>
    <row r="156" spans="1:7" ht="15" x14ac:dyDescent="0.2">
      <c r="A156" s="160"/>
      <c r="B156" s="155"/>
      <c r="C156" s="151">
        <v>18</v>
      </c>
      <c r="D156" s="152" t="s">
        <v>35</v>
      </c>
      <c r="E156" s="41"/>
      <c r="F156" s="153">
        <f>C156*E156</f>
        <v>0</v>
      </c>
      <c r="G156" s="246"/>
    </row>
    <row r="157" spans="1:7" ht="15" x14ac:dyDescent="0.2">
      <c r="A157" s="88"/>
      <c r="B157" s="161"/>
      <c r="C157" s="162"/>
      <c r="D157" s="69"/>
      <c r="E157" s="70"/>
      <c r="F157" s="70"/>
      <c r="G157" s="246"/>
    </row>
    <row r="158" spans="1:7" ht="15" x14ac:dyDescent="0.2">
      <c r="A158" s="89"/>
      <c r="B158" s="156"/>
      <c r="C158" s="148"/>
      <c r="D158" s="157"/>
      <c r="E158" s="158"/>
      <c r="F158" s="158"/>
      <c r="G158" s="246"/>
    </row>
    <row r="159" spans="1:7" ht="15" x14ac:dyDescent="0.2">
      <c r="A159" s="149">
        <f>COUNT($A$13:A158)+1</f>
        <v>29</v>
      </c>
      <c r="B159" s="150" t="s">
        <v>76</v>
      </c>
      <c r="C159" s="151"/>
      <c r="D159" s="152"/>
      <c r="E159" s="153"/>
      <c r="F159" s="153"/>
      <c r="G159" s="246"/>
    </row>
    <row r="160" spans="1:7" ht="89.25" x14ac:dyDescent="0.2">
      <c r="A160" s="160"/>
      <c r="B160" s="155" t="s">
        <v>96</v>
      </c>
      <c r="C160" s="151"/>
      <c r="D160" s="152"/>
      <c r="E160" s="153"/>
      <c r="F160" s="153"/>
      <c r="G160" s="246"/>
    </row>
    <row r="161" spans="1:7" ht="15" x14ac:dyDescent="0.2">
      <c r="A161" s="160"/>
      <c r="B161" s="155"/>
      <c r="C161" s="151">
        <v>44</v>
      </c>
      <c r="D161" s="152" t="s">
        <v>35</v>
      </c>
      <c r="E161" s="41"/>
      <c r="F161" s="153">
        <f>C161*E161</f>
        <v>0</v>
      </c>
      <c r="G161" s="246"/>
    </row>
    <row r="162" spans="1:7" ht="15" x14ac:dyDescent="0.2">
      <c r="A162" s="88"/>
      <c r="B162" s="161"/>
      <c r="C162" s="162"/>
      <c r="D162" s="69"/>
      <c r="E162" s="70"/>
      <c r="F162" s="70"/>
      <c r="G162" s="246"/>
    </row>
    <row r="163" spans="1:7" ht="15" x14ac:dyDescent="0.2">
      <c r="A163" s="89"/>
      <c r="B163" s="156"/>
      <c r="C163" s="148"/>
      <c r="D163" s="157"/>
      <c r="E163" s="158"/>
      <c r="F163" s="158"/>
      <c r="G163" s="246"/>
    </row>
    <row r="164" spans="1:7" ht="15" x14ac:dyDescent="0.2">
      <c r="A164" s="149">
        <f>COUNT($A$13:A163)+1</f>
        <v>30</v>
      </c>
      <c r="B164" s="150" t="s">
        <v>77</v>
      </c>
      <c r="C164" s="151"/>
      <c r="D164" s="152"/>
      <c r="E164" s="153"/>
      <c r="F164" s="154"/>
      <c r="G164" s="246"/>
    </row>
    <row r="165" spans="1:7" ht="63.75" x14ac:dyDescent="0.2">
      <c r="A165" s="160"/>
      <c r="B165" s="155" t="s">
        <v>97</v>
      </c>
      <c r="C165" s="151"/>
      <c r="D165" s="152"/>
      <c r="E165" s="153"/>
      <c r="F165" s="154"/>
      <c r="G165" s="246"/>
    </row>
    <row r="166" spans="1:7" ht="15" x14ac:dyDescent="0.2">
      <c r="A166" s="160"/>
      <c r="B166" s="155"/>
      <c r="C166" s="151">
        <v>75</v>
      </c>
      <c r="D166" s="152" t="s">
        <v>35</v>
      </c>
      <c r="E166" s="41"/>
      <c r="F166" s="153">
        <f>C166*E166</f>
        <v>0</v>
      </c>
      <c r="G166" s="246"/>
    </row>
    <row r="167" spans="1:7" ht="15" x14ac:dyDescent="0.2">
      <c r="A167" s="88"/>
      <c r="B167" s="161"/>
      <c r="C167" s="162"/>
      <c r="D167" s="69"/>
      <c r="E167" s="70"/>
      <c r="F167" s="70"/>
      <c r="G167" s="246"/>
    </row>
    <row r="168" spans="1:7" ht="15" x14ac:dyDescent="0.2">
      <c r="A168" s="89"/>
      <c r="B168" s="61"/>
      <c r="C168" s="148"/>
      <c r="D168" s="165"/>
      <c r="E168" s="27"/>
      <c r="F168" s="27"/>
      <c r="G168" s="246"/>
    </row>
    <row r="169" spans="1:7" ht="15" x14ac:dyDescent="0.2">
      <c r="A169" s="149">
        <f>COUNT($A$13:A168)+1</f>
        <v>31</v>
      </c>
      <c r="B169" s="150" t="s">
        <v>398</v>
      </c>
      <c r="C169" s="151"/>
      <c r="D169" s="152"/>
      <c r="E169" s="153"/>
      <c r="F169" s="153"/>
      <c r="G169" s="246"/>
    </row>
    <row r="170" spans="1:7" ht="38.25" x14ac:dyDescent="0.2">
      <c r="A170" s="160"/>
      <c r="B170" s="155" t="s">
        <v>399</v>
      </c>
      <c r="C170" s="151"/>
      <c r="D170" s="152"/>
      <c r="E170" s="153"/>
      <c r="F170" s="154"/>
      <c r="G170" s="246"/>
    </row>
    <row r="171" spans="1:7" ht="15" x14ac:dyDescent="0.2">
      <c r="A171" s="160"/>
      <c r="B171" s="155"/>
      <c r="C171" s="151">
        <v>188</v>
      </c>
      <c r="D171" s="152" t="s">
        <v>35</v>
      </c>
      <c r="E171" s="41"/>
      <c r="F171" s="153">
        <f>C171*E171</f>
        <v>0</v>
      </c>
      <c r="G171" s="246"/>
    </row>
    <row r="172" spans="1:7" ht="15" x14ac:dyDescent="0.2">
      <c r="A172" s="88"/>
      <c r="B172" s="161"/>
      <c r="C172" s="162"/>
      <c r="D172" s="69"/>
      <c r="E172" s="70"/>
      <c r="F172" s="70"/>
      <c r="G172" s="246"/>
    </row>
    <row r="173" spans="1:7" ht="15" x14ac:dyDescent="0.2">
      <c r="A173" s="89"/>
      <c r="B173" s="156"/>
      <c r="C173" s="148"/>
      <c r="D173" s="157"/>
      <c r="E173" s="158"/>
      <c r="F173" s="158"/>
      <c r="G173" s="246"/>
    </row>
    <row r="174" spans="1:7" ht="15" x14ac:dyDescent="0.2">
      <c r="A174" s="149">
        <f>COUNT($A$13:A173)+1</f>
        <v>32</v>
      </c>
      <c r="B174" s="150" t="s">
        <v>18</v>
      </c>
      <c r="C174" s="151"/>
      <c r="D174" s="152"/>
      <c r="E174" s="153"/>
      <c r="F174" s="153"/>
      <c r="G174" s="246"/>
    </row>
    <row r="175" spans="1:7" ht="25.5" x14ac:dyDescent="0.2">
      <c r="A175" s="160"/>
      <c r="B175" s="155" t="s">
        <v>110</v>
      </c>
      <c r="C175" s="151"/>
      <c r="D175" s="152"/>
      <c r="E175" s="153"/>
      <c r="F175" s="154"/>
      <c r="G175" s="246"/>
    </row>
    <row r="176" spans="1:7" ht="15" x14ac:dyDescent="0.2">
      <c r="A176" s="160"/>
      <c r="B176" s="155"/>
      <c r="C176" s="151">
        <v>82</v>
      </c>
      <c r="D176" s="152" t="s">
        <v>30</v>
      </c>
      <c r="E176" s="41"/>
      <c r="F176" s="153">
        <f>C176*E176</f>
        <v>0</v>
      </c>
      <c r="G176" s="246"/>
    </row>
    <row r="177" spans="1:7" ht="15" x14ac:dyDescent="0.2">
      <c r="A177" s="88"/>
      <c r="B177" s="161"/>
      <c r="C177" s="162"/>
      <c r="D177" s="69"/>
      <c r="E177" s="70"/>
      <c r="F177" s="70"/>
      <c r="G177" s="246"/>
    </row>
    <row r="178" spans="1:7" ht="15" x14ac:dyDescent="0.2">
      <c r="A178" s="89"/>
      <c r="B178" s="156"/>
      <c r="C178" s="148"/>
      <c r="D178" s="157"/>
      <c r="E178" s="158"/>
      <c r="F178" s="158"/>
      <c r="G178" s="246"/>
    </row>
    <row r="179" spans="1:7" ht="15" x14ac:dyDescent="0.2">
      <c r="A179" s="149">
        <f>COUNT($A$13:A178)+1</f>
        <v>33</v>
      </c>
      <c r="B179" s="150" t="s">
        <v>113</v>
      </c>
      <c r="C179" s="151"/>
      <c r="D179" s="152"/>
      <c r="E179" s="153"/>
      <c r="F179" s="153"/>
      <c r="G179" s="246"/>
    </row>
    <row r="180" spans="1:7" ht="255" x14ac:dyDescent="0.2">
      <c r="A180" s="160"/>
      <c r="B180" s="155" t="s">
        <v>114</v>
      </c>
      <c r="C180" s="151"/>
      <c r="D180" s="152"/>
      <c r="E180" s="153"/>
      <c r="F180" s="153"/>
      <c r="G180" s="246"/>
    </row>
    <row r="181" spans="1:7" ht="15" x14ac:dyDescent="0.2">
      <c r="A181" s="160"/>
      <c r="B181" s="155" t="s">
        <v>115</v>
      </c>
      <c r="C181" s="151"/>
      <c r="D181" s="152"/>
      <c r="E181" s="153"/>
      <c r="F181" s="153"/>
      <c r="G181" s="246"/>
    </row>
    <row r="182" spans="1:7" ht="15" x14ac:dyDescent="0.2">
      <c r="A182" s="160"/>
      <c r="B182" s="155" t="s">
        <v>400</v>
      </c>
      <c r="C182" s="151">
        <v>3</v>
      </c>
      <c r="D182" s="152" t="s">
        <v>30</v>
      </c>
      <c r="E182" s="41"/>
      <c r="F182" s="153">
        <f>+E182*C182</f>
        <v>0</v>
      </c>
      <c r="G182" s="246"/>
    </row>
    <row r="183" spans="1:7" ht="15" x14ac:dyDescent="0.2">
      <c r="A183" s="88"/>
      <c r="B183" s="161"/>
      <c r="C183" s="162"/>
      <c r="D183" s="69"/>
      <c r="E183" s="70"/>
      <c r="F183" s="70"/>
      <c r="G183" s="246"/>
    </row>
    <row r="184" spans="1:7" ht="15" x14ac:dyDescent="0.2">
      <c r="A184" s="89"/>
      <c r="B184" s="156"/>
      <c r="C184" s="148"/>
      <c r="D184" s="157"/>
      <c r="E184" s="158"/>
      <c r="F184" s="158"/>
      <c r="G184" s="246"/>
    </row>
    <row r="185" spans="1:7" ht="15" x14ac:dyDescent="0.2">
      <c r="A185" s="149">
        <f>COUNT($A$13:A184)+1</f>
        <v>34</v>
      </c>
      <c r="B185" s="150" t="s">
        <v>116</v>
      </c>
      <c r="C185" s="151"/>
      <c r="D185" s="152"/>
      <c r="E185" s="153"/>
      <c r="F185" s="153"/>
      <c r="G185" s="246"/>
    </row>
    <row r="186" spans="1:7" ht="51" x14ac:dyDescent="0.2">
      <c r="A186" s="160"/>
      <c r="B186" s="155" t="s">
        <v>117</v>
      </c>
      <c r="C186" s="151"/>
      <c r="D186" s="152"/>
      <c r="E186" s="153"/>
      <c r="F186" s="153"/>
      <c r="G186" s="246"/>
    </row>
    <row r="187" spans="1:7" ht="15" x14ac:dyDescent="0.2">
      <c r="A187" s="160"/>
      <c r="B187" s="155" t="s">
        <v>401</v>
      </c>
      <c r="C187" s="151">
        <v>3</v>
      </c>
      <c r="D187" s="152" t="s">
        <v>1</v>
      </c>
      <c r="E187" s="41"/>
      <c r="F187" s="153">
        <f>+E187*C187</f>
        <v>0</v>
      </c>
      <c r="G187" s="246"/>
    </row>
    <row r="188" spans="1:7" ht="15" x14ac:dyDescent="0.2">
      <c r="A188" s="88"/>
      <c r="B188" s="161"/>
      <c r="C188" s="162"/>
      <c r="D188" s="69"/>
      <c r="E188" s="70"/>
      <c r="F188" s="70"/>
      <c r="G188" s="246"/>
    </row>
    <row r="189" spans="1:7" ht="15" x14ac:dyDescent="0.2">
      <c r="A189" s="89"/>
      <c r="B189" s="156"/>
      <c r="C189" s="148"/>
      <c r="D189" s="157"/>
      <c r="E189" s="158"/>
      <c r="F189" s="158"/>
      <c r="G189" s="246"/>
    </row>
    <row r="190" spans="1:7" ht="15" x14ac:dyDescent="0.2">
      <c r="A190" s="149">
        <f>COUNT($A$13:A189)+1</f>
        <v>35</v>
      </c>
      <c r="B190" s="150" t="s">
        <v>118</v>
      </c>
      <c r="C190" s="151"/>
      <c r="D190" s="152"/>
      <c r="E190" s="153"/>
      <c r="F190" s="153"/>
      <c r="G190" s="246"/>
    </row>
    <row r="191" spans="1:7" ht="191.25" x14ac:dyDescent="0.2">
      <c r="A191" s="160"/>
      <c r="B191" s="155" t="s">
        <v>119</v>
      </c>
      <c r="C191" s="151"/>
      <c r="D191" s="152"/>
      <c r="E191" s="153"/>
      <c r="F191" s="153"/>
      <c r="G191" s="246"/>
    </row>
    <row r="192" spans="1:7" ht="15" x14ac:dyDescent="0.2">
      <c r="A192" s="160"/>
      <c r="B192" s="155" t="s">
        <v>401</v>
      </c>
      <c r="C192" s="151">
        <v>1</v>
      </c>
      <c r="D192" s="152" t="s">
        <v>1</v>
      </c>
      <c r="E192" s="41"/>
      <c r="F192" s="153">
        <f>+E192*C192</f>
        <v>0</v>
      </c>
      <c r="G192" s="246"/>
    </row>
    <row r="193" spans="1:7" ht="15" x14ac:dyDescent="0.2">
      <c r="A193" s="88"/>
      <c r="B193" s="161"/>
      <c r="C193" s="162"/>
      <c r="D193" s="69"/>
      <c r="E193" s="70"/>
      <c r="F193" s="70"/>
      <c r="G193" s="246"/>
    </row>
    <row r="194" spans="1:7" ht="15" x14ac:dyDescent="0.2">
      <c r="A194" s="89"/>
      <c r="B194" s="156"/>
      <c r="C194" s="148"/>
      <c r="D194" s="157"/>
      <c r="E194" s="158"/>
      <c r="F194" s="158"/>
      <c r="G194" s="246"/>
    </row>
    <row r="195" spans="1:7" ht="15" x14ac:dyDescent="0.2">
      <c r="A195" s="149">
        <f>COUNT($A$13:A194)+1</f>
        <v>36</v>
      </c>
      <c r="B195" s="150" t="s">
        <v>120</v>
      </c>
      <c r="C195" s="151"/>
      <c r="D195" s="152"/>
      <c r="E195" s="153"/>
      <c r="F195" s="153"/>
      <c r="G195" s="246"/>
    </row>
    <row r="196" spans="1:7" ht="114.75" x14ac:dyDescent="0.2">
      <c r="A196" s="160"/>
      <c r="B196" s="155" t="s">
        <v>121</v>
      </c>
      <c r="C196" s="151"/>
      <c r="D196" s="152"/>
      <c r="E196" s="153"/>
      <c r="F196" s="153"/>
      <c r="G196" s="246"/>
    </row>
    <row r="197" spans="1:7" ht="15" x14ac:dyDescent="0.2">
      <c r="A197" s="160"/>
      <c r="B197" s="150"/>
      <c r="C197" s="151">
        <v>4</v>
      </c>
      <c r="D197" s="152" t="s">
        <v>1</v>
      </c>
      <c r="E197" s="41"/>
      <c r="F197" s="153">
        <f>+E197*C197</f>
        <v>0</v>
      </c>
      <c r="G197" s="246"/>
    </row>
    <row r="198" spans="1:7" ht="15" x14ac:dyDescent="0.2">
      <c r="A198" s="88"/>
      <c r="B198" s="161"/>
      <c r="C198" s="162"/>
      <c r="D198" s="69"/>
      <c r="E198" s="70"/>
      <c r="F198" s="70"/>
      <c r="G198" s="246"/>
    </row>
    <row r="199" spans="1:7" ht="15" x14ac:dyDescent="0.2">
      <c r="A199" s="89"/>
      <c r="B199" s="156"/>
      <c r="C199" s="148"/>
      <c r="D199" s="157"/>
      <c r="E199" s="158"/>
      <c r="F199" s="158"/>
      <c r="G199" s="246"/>
    </row>
    <row r="200" spans="1:7" ht="15" x14ac:dyDescent="0.2">
      <c r="A200" s="149">
        <f>COUNT($A$11:A199)+1</f>
        <v>37</v>
      </c>
      <c r="B200" s="150" t="s">
        <v>122</v>
      </c>
      <c r="C200" s="151"/>
      <c r="D200" s="152"/>
      <c r="E200" s="153"/>
      <c r="F200" s="153"/>
      <c r="G200" s="246"/>
    </row>
    <row r="201" spans="1:7" ht="207" x14ac:dyDescent="0.2">
      <c r="A201" s="160"/>
      <c r="B201" s="155" t="s">
        <v>402</v>
      </c>
      <c r="C201" s="151"/>
      <c r="D201" s="152"/>
      <c r="E201" s="153"/>
      <c r="F201" s="153"/>
      <c r="G201" s="246"/>
    </row>
    <row r="202" spans="1:7" ht="15" x14ac:dyDescent="0.2">
      <c r="A202" s="160"/>
      <c r="B202" s="250"/>
      <c r="C202" s="151">
        <v>1.2</v>
      </c>
      <c r="D202" s="152" t="s">
        <v>30</v>
      </c>
      <c r="E202" s="41"/>
      <c r="F202" s="153">
        <f>C202*E202</f>
        <v>0</v>
      </c>
      <c r="G202" s="246"/>
    </row>
    <row r="203" spans="1:7" ht="15" x14ac:dyDescent="0.2">
      <c r="A203" s="88"/>
      <c r="B203" s="161"/>
      <c r="C203" s="162"/>
      <c r="D203" s="69"/>
      <c r="E203" s="70"/>
      <c r="F203" s="70"/>
      <c r="G203" s="246"/>
    </row>
    <row r="204" spans="1:7" ht="15" x14ac:dyDescent="0.2">
      <c r="A204" s="89"/>
      <c r="B204" s="156"/>
      <c r="C204" s="148"/>
      <c r="D204" s="157"/>
      <c r="E204" s="158"/>
      <c r="F204" s="158"/>
      <c r="G204" s="246"/>
    </row>
    <row r="205" spans="1:7" ht="15" x14ac:dyDescent="0.2">
      <c r="A205" s="149">
        <f>COUNT($A$11:A204)+1</f>
        <v>38</v>
      </c>
      <c r="B205" s="150" t="s">
        <v>403</v>
      </c>
      <c r="C205" s="151"/>
      <c r="D205" s="152"/>
      <c r="E205" s="153"/>
      <c r="F205" s="153"/>
      <c r="G205" s="246"/>
    </row>
    <row r="206" spans="1:7" ht="127.5" x14ac:dyDescent="0.2">
      <c r="A206" s="160"/>
      <c r="B206" s="155" t="s">
        <v>404</v>
      </c>
      <c r="C206" s="151"/>
      <c r="D206" s="152"/>
      <c r="E206" s="153"/>
      <c r="F206" s="153"/>
      <c r="G206" s="246"/>
    </row>
    <row r="207" spans="1:7" ht="15" x14ac:dyDescent="0.2">
      <c r="A207" s="160"/>
      <c r="B207" s="150"/>
      <c r="C207" s="151">
        <v>1</v>
      </c>
      <c r="D207" s="152" t="s">
        <v>30</v>
      </c>
      <c r="E207" s="41"/>
      <c r="F207" s="153">
        <f>C207*E207</f>
        <v>0</v>
      </c>
      <c r="G207" s="246"/>
    </row>
    <row r="208" spans="1:7" ht="15" x14ac:dyDescent="0.2">
      <c r="A208" s="88"/>
      <c r="B208" s="161"/>
      <c r="C208" s="162"/>
      <c r="D208" s="69"/>
      <c r="E208" s="70"/>
      <c r="F208" s="70"/>
      <c r="G208" s="246"/>
    </row>
    <row r="209" spans="1:7" ht="15" x14ac:dyDescent="0.2">
      <c r="A209" s="89"/>
      <c r="B209" s="156"/>
      <c r="C209" s="148"/>
      <c r="D209" s="157"/>
      <c r="E209" s="158"/>
      <c r="F209" s="158"/>
      <c r="G209" s="246"/>
    </row>
    <row r="210" spans="1:7" ht="15" x14ac:dyDescent="0.2">
      <c r="A210" s="149">
        <f>COUNT($A$11:A209)+1</f>
        <v>39</v>
      </c>
      <c r="B210" s="150" t="s">
        <v>209</v>
      </c>
      <c r="C210" s="151"/>
      <c r="D210" s="152"/>
      <c r="E210" s="153"/>
      <c r="F210" s="153"/>
      <c r="G210" s="246"/>
    </row>
    <row r="211" spans="1:7" ht="153" x14ac:dyDescent="0.2">
      <c r="A211" s="160"/>
      <c r="B211" s="155" t="s">
        <v>405</v>
      </c>
      <c r="C211" s="151"/>
      <c r="D211" s="152"/>
      <c r="E211" s="153"/>
      <c r="F211" s="153"/>
      <c r="G211" s="246"/>
    </row>
    <row r="212" spans="1:7" ht="15" x14ac:dyDescent="0.2">
      <c r="A212" s="160"/>
      <c r="B212" s="150" t="s">
        <v>406</v>
      </c>
      <c r="C212" s="151">
        <v>1</v>
      </c>
      <c r="D212" s="152" t="s">
        <v>123</v>
      </c>
      <c r="E212" s="41"/>
      <c r="F212" s="153">
        <f>C212*E212</f>
        <v>0</v>
      </c>
      <c r="G212" s="246"/>
    </row>
    <row r="213" spans="1:7" ht="15" x14ac:dyDescent="0.2">
      <c r="A213" s="88"/>
      <c r="B213" s="161"/>
      <c r="C213" s="162"/>
      <c r="D213" s="69"/>
      <c r="E213" s="70"/>
      <c r="F213" s="70"/>
      <c r="G213" s="246"/>
    </row>
    <row r="214" spans="1:7" ht="15" x14ac:dyDescent="0.2">
      <c r="A214" s="160"/>
      <c r="B214" s="155"/>
      <c r="C214" s="151"/>
      <c r="D214" s="152"/>
      <c r="E214" s="153"/>
      <c r="F214" s="153"/>
      <c r="G214" s="246"/>
    </row>
    <row r="215" spans="1:7" ht="15" x14ac:dyDescent="0.2">
      <c r="A215" s="149">
        <f>COUNT($A$11:A213)+1</f>
        <v>40</v>
      </c>
      <c r="B215" s="251" t="s">
        <v>407</v>
      </c>
      <c r="C215" s="252"/>
      <c r="D215" s="252"/>
      <c r="E215" s="252"/>
      <c r="F215" s="252"/>
      <c r="G215" s="246"/>
    </row>
    <row r="216" spans="1:7" ht="38.25" x14ac:dyDescent="0.2">
      <c r="A216" s="160"/>
      <c r="B216" s="253" t="s">
        <v>408</v>
      </c>
      <c r="C216" s="151"/>
      <c r="D216" s="151"/>
      <c r="E216" s="153"/>
      <c r="F216" s="153"/>
      <c r="G216" s="246"/>
    </row>
    <row r="217" spans="1:7" ht="15" x14ac:dyDescent="0.2">
      <c r="A217" s="160"/>
      <c r="B217" s="254"/>
      <c r="C217" s="151"/>
      <c r="D217" s="151"/>
      <c r="E217" s="153"/>
      <c r="F217" s="153"/>
      <c r="G217" s="246"/>
    </row>
    <row r="218" spans="1:7" ht="51" x14ac:dyDescent="0.2">
      <c r="A218" s="160"/>
      <c r="B218" s="253" t="s">
        <v>409</v>
      </c>
      <c r="C218" s="151"/>
      <c r="D218" s="151"/>
      <c r="E218" s="153"/>
      <c r="F218" s="153"/>
      <c r="G218" s="246"/>
    </row>
    <row r="219" spans="1:7" ht="25.5" x14ac:dyDescent="0.2">
      <c r="A219" s="160"/>
      <c r="B219" s="255" t="s">
        <v>410</v>
      </c>
      <c r="C219" s="151"/>
      <c r="D219" s="151"/>
      <c r="E219" s="153"/>
      <c r="F219" s="153"/>
      <c r="G219" s="246"/>
    </row>
    <row r="220" spans="1:7" ht="15" x14ac:dyDescent="0.2">
      <c r="A220" s="160"/>
      <c r="B220" s="254"/>
      <c r="C220" s="151"/>
      <c r="D220" s="151"/>
      <c r="E220" s="153"/>
      <c r="F220" s="153"/>
      <c r="G220" s="246"/>
    </row>
    <row r="221" spans="1:7" ht="38.25" x14ac:dyDescent="0.2">
      <c r="A221" s="160"/>
      <c r="B221" s="253" t="s">
        <v>411</v>
      </c>
      <c r="C221" s="151"/>
      <c r="D221" s="151"/>
      <c r="E221" s="153"/>
      <c r="F221" s="153"/>
      <c r="G221" s="246"/>
    </row>
    <row r="222" spans="1:7" ht="51" x14ac:dyDescent="0.2">
      <c r="A222" s="160"/>
      <c r="B222" s="253" t="s">
        <v>412</v>
      </c>
      <c r="C222" s="151"/>
      <c r="D222" s="151"/>
      <c r="E222" s="153"/>
      <c r="F222" s="153"/>
      <c r="G222" s="246"/>
    </row>
    <row r="223" spans="1:7" ht="15" x14ac:dyDescent="0.2">
      <c r="A223" s="160"/>
      <c r="B223" s="254"/>
      <c r="C223" s="151"/>
      <c r="D223" s="151"/>
      <c r="E223" s="153"/>
      <c r="F223" s="153"/>
      <c r="G223" s="246"/>
    </row>
    <row r="224" spans="1:7" ht="127.5" x14ac:dyDescent="0.2">
      <c r="A224" s="160"/>
      <c r="B224" s="253" t="s">
        <v>413</v>
      </c>
      <c r="C224" s="151"/>
      <c r="D224" s="151"/>
      <c r="E224" s="153"/>
      <c r="F224" s="153"/>
      <c r="G224" s="246"/>
    </row>
    <row r="225" spans="1:7" ht="15" x14ac:dyDescent="0.2">
      <c r="A225" s="160"/>
      <c r="B225" s="253" t="s">
        <v>414</v>
      </c>
      <c r="C225" s="151"/>
      <c r="D225" s="151"/>
      <c r="E225" s="153"/>
      <c r="F225" s="153"/>
      <c r="G225" s="246"/>
    </row>
    <row r="226" spans="1:7" ht="15" x14ac:dyDescent="0.2">
      <c r="A226" s="256"/>
      <c r="B226" s="257"/>
      <c r="C226" s="151">
        <v>1</v>
      </c>
      <c r="D226" s="152" t="s">
        <v>1</v>
      </c>
      <c r="E226" s="41"/>
      <c r="F226" s="153">
        <f>C226*E226</f>
        <v>0</v>
      </c>
      <c r="G226" s="246"/>
    </row>
    <row r="227" spans="1:7" ht="15" x14ac:dyDescent="0.2">
      <c r="A227" s="160"/>
      <c r="B227" s="155"/>
      <c r="C227" s="151"/>
      <c r="D227" s="152"/>
      <c r="E227" s="153"/>
      <c r="F227" s="153"/>
      <c r="G227" s="246"/>
    </row>
    <row r="228" spans="1:7" ht="15" x14ac:dyDescent="0.2">
      <c r="A228" s="89"/>
      <c r="B228" s="156"/>
      <c r="C228" s="148"/>
      <c r="D228" s="157"/>
      <c r="E228" s="158"/>
      <c r="F228" s="158"/>
      <c r="G228" s="246"/>
    </row>
    <row r="229" spans="1:7" ht="15" x14ac:dyDescent="0.2">
      <c r="A229" s="149">
        <f>COUNT($A$11:A228)+1</f>
        <v>41</v>
      </c>
      <c r="B229" s="150" t="s">
        <v>124</v>
      </c>
      <c r="C229" s="151"/>
      <c r="D229" s="152"/>
      <c r="E229" s="153"/>
      <c r="F229" s="153"/>
      <c r="G229" s="246"/>
    </row>
    <row r="230" spans="1:7" ht="38.25" x14ac:dyDescent="0.2">
      <c r="A230" s="160"/>
      <c r="B230" s="155" t="s">
        <v>125</v>
      </c>
      <c r="C230" s="151"/>
      <c r="D230" s="152"/>
      <c r="E230" s="153"/>
      <c r="F230" s="153"/>
      <c r="G230" s="246"/>
    </row>
    <row r="231" spans="1:7" ht="15" x14ac:dyDescent="0.2">
      <c r="A231" s="160"/>
      <c r="B231" s="150"/>
      <c r="C231" s="151">
        <v>15</v>
      </c>
      <c r="D231" s="152" t="s">
        <v>1</v>
      </c>
      <c r="E231" s="41"/>
      <c r="F231" s="153">
        <f>C231*E231</f>
        <v>0</v>
      </c>
      <c r="G231" s="246"/>
    </row>
    <row r="232" spans="1:7" ht="15" x14ac:dyDescent="0.2">
      <c r="A232" s="88"/>
      <c r="B232" s="161"/>
      <c r="C232" s="162"/>
      <c r="D232" s="69"/>
      <c r="E232" s="70"/>
      <c r="F232" s="70"/>
      <c r="G232" s="246"/>
    </row>
    <row r="233" spans="1:7" ht="15" x14ac:dyDescent="0.2">
      <c r="A233" s="89"/>
      <c r="B233" s="156"/>
      <c r="C233" s="148"/>
      <c r="D233" s="157"/>
      <c r="E233" s="158"/>
      <c r="F233" s="158"/>
      <c r="G233" s="246"/>
    </row>
    <row r="234" spans="1:7" ht="15" x14ac:dyDescent="0.2">
      <c r="A234" s="149">
        <f>COUNT($A$11:A233)+1</f>
        <v>42</v>
      </c>
      <c r="B234" s="150" t="s">
        <v>178</v>
      </c>
      <c r="C234" s="151"/>
      <c r="D234" s="152"/>
      <c r="E234" s="153"/>
      <c r="F234" s="153"/>
      <c r="G234" s="246"/>
    </row>
    <row r="235" spans="1:7" ht="114.75" x14ac:dyDescent="0.2">
      <c r="A235" s="160"/>
      <c r="B235" s="155" t="s">
        <v>179</v>
      </c>
      <c r="C235" s="151"/>
      <c r="D235" s="152"/>
      <c r="E235" s="153"/>
      <c r="F235" s="153"/>
      <c r="G235" s="246"/>
    </row>
    <row r="236" spans="1:7" ht="15" x14ac:dyDescent="0.2">
      <c r="A236" s="160"/>
      <c r="B236" s="150"/>
      <c r="C236" s="151">
        <v>2</v>
      </c>
      <c r="D236" s="152" t="s">
        <v>123</v>
      </c>
      <c r="E236" s="41"/>
      <c r="F236" s="153">
        <f>C236*E236</f>
        <v>0</v>
      </c>
      <c r="G236" s="246"/>
    </row>
    <row r="237" spans="1:7" ht="15" x14ac:dyDescent="0.2">
      <c r="A237" s="88"/>
      <c r="B237" s="161"/>
      <c r="C237" s="162"/>
      <c r="D237" s="69"/>
      <c r="E237" s="70"/>
      <c r="F237" s="70"/>
      <c r="G237" s="246"/>
    </row>
    <row r="238" spans="1:7" ht="15" x14ac:dyDescent="0.2">
      <c r="A238" s="89"/>
      <c r="B238" s="156"/>
      <c r="C238" s="148"/>
      <c r="D238" s="157"/>
      <c r="E238" s="158"/>
      <c r="F238" s="158"/>
      <c r="G238" s="246"/>
    </row>
    <row r="239" spans="1:7" ht="15" x14ac:dyDescent="0.2">
      <c r="A239" s="149">
        <f>COUNT($A$11:A238)+1</f>
        <v>43</v>
      </c>
      <c r="B239" s="150" t="s">
        <v>415</v>
      </c>
      <c r="C239" s="151"/>
      <c r="D239" s="152"/>
      <c r="E239" s="153"/>
      <c r="F239" s="153"/>
      <c r="G239" s="246"/>
    </row>
    <row r="240" spans="1:7" ht="102" x14ac:dyDescent="0.2">
      <c r="A240" s="160"/>
      <c r="B240" s="155" t="s">
        <v>132</v>
      </c>
      <c r="C240" s="151"/>
      <c r="D240" s="152"/>
      <c r="E240" s="153"/>
      <c r="F240" s="153"/>
      <c r="G240" s="246"/>
    </row>
    <row r="241" spans="1:7" ht="15" x14ac:dyDescent="0.2">
      <c r="A241" s="160"/>
      <c r="B241" s="155" t="s">
        <v>212</v>
      </c>
      <c r="C241" s="151">
        <v>2</v>
      </c>
      <c r="D241" s="152" t="s">
        <v>1</v>
      </c>
      <c r="E241" s="41"/>
      <c r="F241" s="153">
        <f>C241*E241</f>
        <v>0</v>
      </c>
      <c r="G241" s="246"/>
    </row>
    <row r="242" spans="1:7" ht="15" x14ac:dyDescent="0.2">
      <c r="A242" s="88"/>
      <c r="B242" s="161"/>
      <c r="C242" s="162"/>
      <c r="D242" s="101"/>
      <c r="E242" s="70"/>
      <c r="F242" s="70"/>
      <c r="G242" s="246"/>
    </row>
    <row r="243" spans="1:7" ht="15" x14ac:dyDescent="0.2">
      <c r="A243" s="89"/>
      <c r="B243" s="156"/>
      <c r="C243" s="148"/>
      <c r="D243" s="157"/>
      <c r="E243" s="158"/>
      <c r="F243" s="159"/>
      <c r="G243" s="246"/>
    </row>
    <row r="244" spans="1:7" ht="15" x14ac:dyDescent="0.2">
      <c r="A244" s="149">
        <f>COUNT($A$13:A243)+1</f>
        <v>44</v>
      </c>
      <c r="B244" s="150" t="s">
        <v>20</v>
      </c>
      <c r="C244" s="151"/>
      <c r="D244" s="152"/>
      <c r="E244" s="153"/>
      <c r="F244" s="154"/>
      <c r="G244" s="246"/>
    </row>
    <row r="245" spans="1:7" ht="102" x14ac:dyDescent="0.2">
      <c r="A245" s="160"/>
      <c r="B245" s="155" t="s">
        <v>85</v>
      </c>
      <c r="C245" s="151"/>
      <c r="D245" s="152"/>
      <c r="E245" s="153"/>
      <c r="F245" s="154"/>
      <c r="G245" s="246"/>
    </row>
    <row r="246" spans="1:7" ht="15" x14ac:dyDescent="0.2">
      <c r="A246" s="160"/>
      <c r="B246" s="155"/>
      <c r="C246" s="151">
        <v>1</v>
      </c>
      <c r="D246" s="152" t="s">
        <v>1</v>
      </c>
      <c r="E246" s="41"/>
      <c r="F246" s="153">
        <f>C246*E246</f>
        <v>0</v>
      </c>
      <c r="G246" s="246"/>
    </row>
    <row r="247" spans="1:7" ht="15" x14ac:dyDescent="0.2">
      <c r="A247" s="88"/>
      <c r="B247" s="161"/>
      <c r="C247" s="162"/>
      <c r="D247" s="69"/>
      <c r="E247" s="70"/>
      <c r="F247" s="70"/>
      <c r="G247" s="246"/>
    </row>
    <row r="248" spans="1:7" ht="15" x14ac:dyDescent="0.2">
      <c r="A248" s="89"/>
      <c r="B248" s="156"/>
      <c r="C248" s="148"/>
      <c r="D248" s="157"/>
      <c r="E248" s="158"/>
      <c r="F248" s="158"/>
      <c r="G248" s="246"/>
    </row>
    <row r="249" spans="1:7" ht="15" x14ac:dyDescent="0.2">
      <c r="A249" s="149">
        <f>COUNT($A$13:A248)+1</f>
        <v>45</v>
      </c>
      <c r="B249" s="150" t="s">
        <v>79</v>
      </c>
      <c r="C249" s="151"/>
      <c r="D249" s="152"/>
      <c r="E249" s="153"/>
      <c r="F249" s="153"/>
      <c r="G249" s="246"/>
    </row>
    <row r="250" spans="1:7" ht="89.25" x14ac:dyDescent="0.2">
      <c r="A250" s="160"/>
      <c r="B250" s="155" t="s">
        <v>86</v>
      </c>
      <c r="C250" s="151"/>
      <c r="D250" s="152"/>
      <c r="E250" s="153"/>
      <c r="F250" s="153"/>
      <c r="G250" s="246"/>
    </row>
    <row r="251" spans="1:7" ht="15" x14ac:dyDescent="0.2">
      <c r="A251" s="160"/>
      <c r="B251" s="155"/>
      <c r="C251" s="151">
        <v>1</v>
      </c>
      <c r="D251" s="152" t="s">
        <v>1</v>
      </c>
      <c r="E251" s="41"/>
      <c r="F251" s="153">
        <f>C251*E251</f>
        <v>0</v>
      </c>
      <c r="G251" s="246"/>
    </row>
    <row r="252" spans="1:7" ht="15" x14ac:dyDescent="0.2">
      <c r="A252" s="88"/>
      <c r="B252" s="161"/>
      <c r="C252" s="162"/>
      <c r="D252" s="69"/>
      <c r="E252" s="70"/>
      <c r="F252" s="70"/>
      <c r="G252" s="246"/>
    </row>
    <row r="253" spans="1:7" x14ac:dyDescent="0.2">
      <c r="A253" s="89"/>
      <c r="B253" s="61"/>
      <c r="C253" s="26"/>
      <c r="D253" s="27"/>
      <c r="E253" s="28"/>
      <c r="F253" s="26"/>
    </row>
    <row r="254" spans="1:7" ht="25.5" x14ac:dyDescent="0.2">
      <c r="A254" s="149">
        <f>COUNT($A$13:A253)+1</f>
        <v>46</v>
      </c>
      <c r="B254" s="150" t="s">
        <v>21</v>
      </c>
      <c r="C254" s="154"/>
      <c r="D254" s="152"/>
      <c r="E254" s="187"/>
      <c r="F254" s="154"/>
    </row>
    <row r="255" spans="1:7" ht="102" x14ac:dyDescent="0.2">
      <c r="A255" s="160"/>
      <c r="B255" s="155" t="s">
        <v>80</v>
      </c>
      <c r="C255" s="154"/>
      <c r="D255" s="152"/>
      <c r="E255" s="153"/>
      <c r="F255" s="154"/>
    </row>
    <row r="256" spans="1:7" x14ac:dyDescent="0.2">
      <c r="A256" s="149"/>
      <c r="B256" s="188"/>
      <c r="C256" s="189"/>
      <c r="D256" s="190">
        <v>0.05</v>
      </c>
      <c r="E256" s="154"/>
      <c r="F256" s="153">
        <f>SUM(F13:F255)*D256</f>
        <v>0</v>
      </c>
    </row>
    <row r="257" spans="1:6" x14ac:dyDescent="0.2">
      <c r="A257" s="164"/>
      <c r="B257" s="191"/>
      <c r="C257" s="192"/>
      <c r="D257" s="193"/>
      <c r="E257" s="194"/>
      <c r="F257" s="70"/>
    </row>
    <row r="258" spans="1:6" x14ac:dyDescent="0.2">
      <c r="A258" s="89"/>
      <c r="B258" s="156"/>
      <c r="C258" s="159"/>
      <c r="D258" s="157"/>
      <c r="E258" s="195"/>
      <c r="F258" s="158"/>
    </row>
    <row r="259" spans="1:6" x14ac:dyDescent="0.2">
      <c r="A259" s="149">
        <f>COUNT($A$13:A258)+1</f>
        <v>47</v>
      </c>
      <c r="B259" s="150" t="s">
        <v>416</v>
      </c>
      <c r="C259" s="154"/>
      <c r="D259" s="152"/>
      <c r="E259" s="187"/>
      <c r="F259" s="153"/>
    </row>
    <row r="260" spans="1:6" ht="38.25" x14ac:dyDescent="0.2">
      <c r="A260" s="160"/>
      <c r="B260" s="155" t="s">
        <v>22</v>
      </c>
      <c r="C260" s="154"/>
      <c r="D260" s="152"/>
      <c r="E260" s="154"/>
      <c r="F260" s="153"/>
    </row>
    <row r="261" spans="1:6" x14ac:dyDescent="0.2">
      <c r="A261" s="160"/>
      <c r="B261" s="155"/>
      <c r="C261" s="189"/>
      <c r="D261" s="190">
        <v>0.05</v>
      </c>
      <c r="E261" s="154"/>
      <c r="F261" s="153">
        <f>SUM(F13:F254)*D261</f>
        <v>0</v>
      </c>
    </row>
    <row r="262" spans="1:6" x14ac:dyDescent="0.2">
      <c r="A262" s="88"/>
      <c r="B262" s="161"/>
      <c r="C262" s="194"/>
      <c r="D262" s="69"/>
      <c r="E262" s="194"/>
      <c r="F262" s="194"/>
    </row>
    <row r="263" spans="1:6" x14ac:dyDescent="0.2">
      <c r="A263" s="160"/>
      <c r="B263" s="155"/>
      <c r="C263" s="154"/>
      <c r="D263" s="152"/>
      <c r="E263" s="154"/>
      <c r="F263" s="154"/>
    </row>
    <row r="264" spans="1:6" x14ac:dyDescent="0.2">
      <c r="A264" s="149">
        <f>COUNT($A$13:A262)+1</f>
        <v>48</v>
      </c>
      <c r="B264" s="150" t="s">
        <v>81</v>
      </c>
      <c r="C264" s="154"/>
      <c r="D264" s="152"/>
      <c r="E264" s="154"/>
      <c r="F264" s="154"/>
    </row>
    <row r="265" spans="1:6" ht="38.25" x14ac:dyDescent="0.2">
      <c r="A265" s="160"/>
      <c r="B265" s="155" t="s">
        <v>23</v>
      </c>
      <c r="C265" s="189"/>
      <c r="D265" s="190">
        <v>0.1</v>
      </c>
      <c r="E265" s="154"/>
      <c r="F265" s="153">
        <f>SUM(F13:F254)*D265</f>
        <v>0</v>
      </c>
    </row>
    <row r="266" spans="1:6" x14ac:dyDescent="0.2">
      <c r="A266" s="88"/>
      <c r="C266" s="154"/>
      <c r="D266" s="152"/>
      <c r="E266" s="187"/>
      <c r="F266" s="154"/>
    </row>
    <row r="267" spans="1:6" x14ac:dyDescent="0.2">
      <c r="A267" s="196"/>
      <c r="B267" s="197" t="s">
        <v>2</v>
      </c>
      <c r="C267" s="198"/>
      <c r="D267" s="199"/>
      <c r="E267" s="200" t="s">
        <v>34</v>
      </c>
      <c r="F267" s="200">
        <f>SUM(F15:F266)</f>
        <v>0</v>
      </c>
    </row>
  </sheetData>
  <sheetProtection algorithmName="SHA-512" hashValue="Q4wxRIBxr2PFXzF1je/xaqWIjMNjR98WlyioZdcSj6Am7KZhw9lieqY7P1/mI8jSeQn7/Uhz0hEvZ/onApr/cA==" saltValue="EmYvMIdYWCJvhgFXHnT/Kg==" spinCount="100000" sheet="1" objects="1" scenarios="1"/>
  <mergeCells count="1">
    <mergeCell ref="B9:F10"/>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9" manualBreakCount="9">
    <brk id="26" max="5" man="1"/>
    <brk id="46" max="5" man="1"/>
    <brk id="66" max="5" man="1"/>
    <brk id="116" max="5" man="1"/>
    <brk id="172" max="5" man="1"/>
    <brk id="188" max="5" man="1"/>
    <brk id="198" max="5" man="1"/>
    <brk id="232" max="5" man="1"/>
    <brk id="25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G38"/>
  <sheetViews>
    <sheetView showGridLines="0" topLeftCell="A2" zoomScaleNormal="100" zoomScaleSheetLayoutView="115" workbookViewId="0">
      <selection activeCell="A2" sqref="A2:G2"/>
    </sheetView>
  </sheetViews>
  <sheetFormatPr defaultColWidth="8.85546875" defaultRowHeight="12.75" x14ac:dyDescent="0.2"/>
  <cols>
    <col min="1" max="1" width="6.140625" style="1" customWidth="1"/>
    <col min="2" max="2" width="5.5703125" style="1" customWidth="1"/>
    <col min="3" max="3" width="36.42578125" style="1" customWidth="1"/>
    <col min="4" max="4" width="10" style="1" customWidth="1"/>
    <col min="5" max="5" width="6" style="1" customWidth="1"/>
    <col min="6" max="6" width="10.85546875" style="1" bestFit="1" customWidth="1"/>
    <col min="7" max="7" width="16.42578125" style="12" bestFit="1" customWidth="1"/>
    <col min="8" max="9" width="8.85546875" style="1"/>
    <col min="10" max="10" width="10.140625" style="1" bestFit="1" customWidth="1"/>
    <col min="11" max="16384" width="8.85546875" style="1"/>
  </cols>
  <sheetData>
    <row r="1" spans="1:7" ht="25.5" customHeight="1" x14ac:dyDescent="0.2">
      <c r="A1" s="19" t="s">
        <v>3</v>
      </c>
      <c r="B1" s="19"/>
      <c r="C1" s="19"/>
      <c r="D1" s="19"/>
      <c r="E1" s="19"/>
      <c r="F1" s="19"/>
      <c r="G1" s="19"/>
    </row>
    <row r="2" spans="1:7" ht="15" customHeight="1" x14ac:dyDescent="0.2">
      <c r="A2" s="299" t="s">
        <v>98</v>
      </c>
      <c r="B2" s="299"/>
      <c r="C2" s="299"/>
      <c r="D2" s="299"/>
      <c r="E2" s="299"/>
      <c r="F2" s="299"/>
      <c r="G2" s="299"/>
    </row>
    <row r="3" spans="1:7" ht="18" customHeight="1" x14ac:dyDescent="0.2">
      <c r="A3" s="300" t="s">
        <v>181</v>
      </c>
      <c r="B3" s="301"/>
      <c r="C3" s="301"/>
      <c r="D3" s="301"/>
      <c r="E3" s="301"/>
      <c r="F3" s="301"/>
      <c r="G3" s="301"/>
    </row>
    <row r="4" spans="1:7" x14ac:dyDescent="0.2">
      <c r="A4" s="301"/>
      <c r="B4" s="301"/>
      <c r="C4" s="301"/>
      <c r="D4" s="301"/>
      <c r="E4" s="301"/>
      <c r="F4" s="301"/>
      <c r="G4" s="301"/>
    </row>
    <row r="5" spans="1:7" ht="25.5" x14ac:dyDescent="0.2">
      <c r="A5" s="6" t="s">
        <v>90</v>
      </c>
      <c r="B5" s="308" t="s">
        <v>7</v>
      </c>
      <c r="C5" s="308"/>
      <c r="D5" s="308"/>
      <c r="E5" s="308"/>
      <c r="F5" s="308"/>
      <c r="G5" s="95" t="s">
        <v>93</v>
      </c>
    </row>
    <row r="6" spans="1:7" x14ac:dyDescent="0.2">
      <c r="A6" s="7" t="s">
        <v>92</v>
      </c>
      <c r="B6" s="309" t="s">
        <v>101</v>
      </c>
      <c r="C6" s="309"/>
      <c r="D6" s="309"/>
      <c r="E6" s="309"/>
      <c r="F6" s="309"/>
      <c r="G6" s="8">
        <f>G19</f>
        <v>0</v>
      </c>
    </row>
    <row r="7" spans="1:7" x14ac:dyDescent="0.2">
      <c r="A7" s="9" t="s">
        <v>91</v>
      </c>
      <c r="B7" s="310" t="s">
        <v>100</v>
      </c>
      <c r="C7" s="311"/>
      <c r="D7" s="311"/>
      <c r="E7" s="311"/>
      <c r="F7" s="311"/>
      <c r="G7" s="8">
        <f>G26</f>
        <v>0</v>
      </c>
    </row>
    <row r="8" spans="1:7" ht="13.5" thickBot="1" x14ac:dyDescent="0.25">
      <c r="A8" s="9" t="s">
        <v>206</v>
      </c>
      <c r="B8" s="310" t="s">
        <v>207</v>
      </c>
      <c r="C8" s="311"/>
      <c r="D8" s="311"/>
      <c r="E8" s="311"/>
      <c r="F8" s="311"/>
      <c r="G8" s="129">
        <f>SUM(G38)</f>
        <v>0</v>
      </c>
    </row>
    <row r="9" spans="1:7" ht="13.5" thickBot="1" x14ac:dyDescent="0.25">
      <c r="A9" s="9"/>
      <c r="B9" s="320" t="s">
        <v>417</v>
      </c>
      <c r="C9" s="321"/>
      <c r="D9" s="321"/>
      <c r="E9" s="321"/>
      <c r="F9" s="322" t="s">
        <v>417</v>
      </c>
      <c r="G9" s="130">
        <f>SUM(G6:G8)</f>
        <v>0</v>
      </c>
    </row>
    <row r="10" spans="1:7" ht="13.5" thickBot="1" x14ac:dyDescent="0.25">
      <c r="A10" s="125"/>
      <c r="B10" s="126"/>
      <c r="C10" s="127"/>
      <c r="D10" s="127"/>
      <c r="E10" s="127"/>
      <c r="F10" s="126"/>
      <c r="G10" s="128"/>
    </row>
    <row r="11" spans="1:7" x14ac:dyDescent="0.2">
      <c r="A11" s="11"/>
      <c r="B11" s="11"/>
      <c r="C11" s="11"/>
      <c r="D11" s="11"/>
      <c r="E11" s="11"/>
      <c r="F11" s="11"/>
      <c r="G11" s="11"/>
    </row>
    <row r="12" spans="1:7" ht="15.75" x14ac:dyDescent="0.25">
      <c r="A12" s="18" t="s">
        <v>99</v>
      </c>
      <c r="B12" s="16"/>
      <c r="C12" s="17"/>
      <c r="D12" s="17"/>
      <c r="E12" s="16"/>
      <c r="F12" s="16"/>
      <c r="G12" s="15"/>
    </row>
    <row r="13" spans="1:7" x14ac:dyDescent="0.2">
      <c r="A13" s="302" t="s">
        <v>101</v>
      </c>
      <c r="B13" s="303"/>
      <c r="C13" s="303"/>
      <c r="D13" s="303"/>
      <c r="E13" s="303"/>
      <c r="F13" s="303"/>
      <c r="G13" s="304"/>
    </row>
    <row r="14" spans="1:7" ht="25.5" x14ac:dyDescent="0.2">
      <c r="A14" s="306" t="s">
        <v>37</v>
      </c>
      <c r="B14" s="312" t="s">
        <v>102</v>
      </c>
      <c r="C14" s="313"/>
      <c r="D14" s="312" t="s">
        <v>103</v>
      </c>
      <c r="E14" s="313"/>
      <c r="F14" s="94" t="s">
        <v>104</v>
      </c>
      <c r="G14" s="94" t="s">
        <v>4</v>
      </c>
    </row>
    <row r="15" spans="1:7" x14ac:dyDescent="0.2">
      <c r="A15" s="307"/>
      <c r="B15" s="314"/>
      <c r="C15" s="315"/>
      <c r="D15" s="314"/>
      <c r="E15" s="315"/>
      <c r="F15" s="2" t="s">
        <v>5</v>
      </c>
      <c r="G15" s="2" t="s">
        <v>33</v>
      </c>
    </row>
    <row r="16" spans="1:7" x14ac:dyDescent="0.2">
      <c r="A16" s="3" t="s">
        <v>135</v>
      </c>
      <c r="B16" s="316" t="str">
        <f>'[5]Vrocevod_T-800_DN250_GD'!B4</f>
        <v>Hala 2 -- J-184</v>
      </c>
      <c r="C16" s="317"/>
      <c r="D16" s="318" t="s">
        <v>156</v>
      </c>
      <c r="E16" s="319"/>
      <c r="F16" s="13">
        <v>45</v>
      </c>
      <c r="G16" s="4">
        <f>SUM('Vrocevod_T-800_DN250_GD (2)'!F241)</f>
        <v>0</v>
      </c>
    </row>
    <row r="17" spans="1:7" x14ac:dyDescent="0.2">
      <c r="A17" s="3" t="s">
        <v>136</v>
      </c>
      <c r="B17" s="316" t="str">
        <f>'[5]Vrocevod_T-800_DN200_GD'!B4</f>
        <v>J-184 - Šmartinska cesta - J-195</v>
      </c>
      <c r="C17" s="317"/>
      <c r="D17" s="318" t="s">
        <v>155</v>
      </c>
      <c r="E17" s="319"/>
      <c r="F17" s="13">
        <v>107</v>
      </c>
      <c r="G17" s="4">
        <f>SUM('Vrocevod_T-800_DN200_GD (2)'!F303)</f>
        <v>0</v>
      </c>
    </row>
    <row r="18" spans="1:7" x14ac:dyDescent="0.2">
      <c r="A18" s="3" t="s">
        <v>137</v>
      </c>
      <c r="B18" s="316" t="str">
        <f>'[5]Vrocevod_T-805_DN200_GD'!B4</f>
        <v>J-184 - City park</v>
      </c>
      <c r="C18" s="317"/>
      <c r="D18" s="318" t="s">
        <v>170</v>
      </c>
      <c r="E18" s="319"/>
      <c r="F18" s="13">
        <v>125</v>
      </c>
      <c r="G18" s="4">
        <f>SUM('Vrocevod_T-805_DN200_GD (2)'!F254)</f>
        <v>0</v>
      </c>
    </row>
    <row r="19" spans="1:7" x14ac:dyDescent="0.2">
      <c r="A19" s="305" t="s">
        <v>87</v>
      </c>
      <c r="B19" s="305"/>
      <c r="C19" s="305"/>
      <c r="D19" s="305"/>
      <c r="E19" s="305"/>
      <c r="F19" s="305"/>
      <c r="G19" s="5">
        <f>SUM(G16:G18)</f>
        <v>0</v>
      </c>
    </row>
    <row r="20" spans="1:7" x14ac:dyDescent="0.2">
      <c r="A20" s="14"/>
      <c r="B20" s="14"/>
      <c r="C20" s="14"/>
      <c r="D20" s="14"/>
      <c r="E20" s="14"/>
      <c r="F20" s="14"/>
      <c r="G20" s="10"/>
    </row>
    <row r="21" spans="1:7" x14ac:dyDescent="0.2">
      <c r="A21" s="302" t="s">
        <v>100</v>
      </c>
      <c r="B21" s="303"/>
      <c r="C21" s="303"/>
      <c r="D21" s="303"/>
      <c r="E21" s="303"/>
      <c r="F21" s="303"/>
      <c r="G21" s="304"/>
    </row>
    <row r="22" spans="1:7" ht="25.5" x14ac:dyDescent="0.2">
      <c r="A22" s="306" t="s">
        <v>37</v>
      </c>
      <c r="B22" s="312" t="s">
        <v>102</v>
      </c>
      <c r="C22" s="313"/>
      <c r="D22" s="312" t="s">
        <v>103</v>
      </c>
      <c r="E22" s="313"/>
      <c r="F22" s="94" t="s">
        <v>104</v>
      </c>
      <c r="G22" s="94" t="s">
        <v>4</v>
      </c>
    </row>
    <row r="23" spans="1:7" x14ac:dyDescent="0.2">
      <c r="A23" s="307"/>
      <c r="B23" s="314"/>
      <c r="C23" s="315"/>
      <c r="D23" s="314"/>
      <c r="E23" s="315"/>
      <c r="F23" s="2" t="s">
        <v>5</v>
      </c>
      <c r="G23" s="2" t="s">
        <v>33</v>
      </c>
    </row>
    <row r="24" spans="1:7" x14ac:dyDescent="0.2">
      <c r="A24" s="3" t="s">
        <v>138</v>
      </c>
      <c r="B24" s="327" t="str">
        <f>'Priključek P-305_DN65_GD'!B4</f>
        <v>Hala 7</v>
      </c>
      <c r="C24" s="328"/>
      <c r="D24" s="318" t="s">
        <v>165</v>
      </c>
      <c r="E24" s="319"/>
      <c r="F24" s="13">
        <v>31</v>
      </c>
      <c r="G24" s="4">
        <f>'Priključek P-305_DN65_GD'!F207</f>
        <v>0</v>
      </c>
    </row>
    <row r="25" spans="1:7" x14ac:dyDescent="0.2">
      <c r="A25" s="102" t="s">
        <v>149</v>
      </c>
      <c r="B25" s="331" t="str">
        <f>'Priključek P-1150_DN65_GD'!B4</f>
        <v>Hala 8</v>
      </c>
      <c r="C25" s="332"/>
      <c r="D25" s="329" t="s">
        <v>172</v>
      </c>
      <c r="E25" s="330"/>
      <c r="F25" s="103">
        <v>15</v>
      </c>
      <c r="G25" s="4">
        <f>'Priključek P-1150_DN65_GD'!F154</f>
        <v>0</v>
      </c>
    </row>
    <row r="26" spans="1:7" x14ac:dyDescent="0.2">
      <c r="A26" s="305" t="s">
        <v>88</v>
      </c>
      <c r="B26" s="305"/>
      <c r="C26" s="305"/>
      <c r="D26" s="305"/>
      <c r="E26" s="305"/>
      <c r="F26" s="305"/>
      <c r="G26" s="5">
        <f>SUM(G24:G25)</f>
        <v>0</v>
      </c>
    </row>
    <row r="28" spans="1:7" x14ac:dyDescent="0.2">
      <c r="A28" s="302" t="s">
        <v>201</v>
      </c>
      <c r="B28" s="303"/>
      <c r="C28" s="303"/>
      <c r="D28" s="303"/>
      <c r="E28" s="303"/>
      <c r="F28" s="303"/>
      <c r="G28" s="304"/>
    </row>
    <row r="29" spans="1:7" ht="25.5" x14ac:dyDescent="0.2">
      <c r="A29" s="306" t="s">
        <v>37</v>
      </c>
      <c r="B29" s="312" t="s">
        <v>205</v>
      </c>
      <c r="C29" s="313"/>
      <c r="D29" s="312" t="s">
        <v>103</v>
      </c>
      <c r="E29" s="313"/>
      <c r="F29" s="104" t="s">
        <v>104</v>
      </c>
      <c r="G29" s="104" t="s">
        <v>4</v>
      </c>
    </row>
    <row r="30" spans="1:7" x14ac:dyDescent="0.2">
      <c r="A30" s="307"/>
      <c r="B30" s="314"/>
      <c r="C30" s="315"/>
      <c r="D30" s="314"/>
      <c r="E30" s="315"/>
      <c r="F30" s="2" t="s">
        <v>5</v>
      </c>
      <c r="G30" s="2" t="s">
        <v>33</v>
      </c>
    </row>
    <row r="31" spans="1:7" ht="15.75" customHeight="1" x14ac:dyDescent="0.2">
      <c r="A31" s="102" t="s">
        <v>202</v>
      </c>
      <c r="B31" s="331" t="s">
        <v>357</v>
      </c>
      <c r="C31" s="332"/>
      <c r="D31" s="329" t="s">
        <v>327</v>
      </c>
      <c r="E31" s="330"/>
      <c r="F31" s="103"/>
      <c r="G31" s="4">
        <f>'JA 184'!F286</f>
        <v>0</v>
      </c>
    </row>
    <row r="32" spans="1:7" x14ac:dyDescent="0.2">
      <c r="A32" s="3" t="s">
        <v>203</v>
      </c>
      <c r="B32" s="323" t="s">
        <v>356</v>
      </c>
      <c r="C32" s="324"/>
      <c r="D32" s="325" t="s">
        <v>352</v>
      </c>
      <c r="E32" s="326"/>
      <c r="F32" s="13"/>
      <c r="G32" s="4">
        <f>'JA 195'!F216</f>
        <v>0</v>
      </c>
    </row>
    <row r="33" spans="1:7" ht="28.5" customHeight="1" x14ac:dyDescent="0.2">
      <c r="A33" s="123" t="s">
        <v>353</v>
      </c>
      <c r="B33" s="337" t="s">
        <v>514</v>
      </c>
      <c r="C33" s="338"/>
      <c r="D33" s="325" t="s">
        <v>352</v>
      </c>
      <c r="E33" s="326"/>
      <c r="F33" s="124">
        <v>2</v>
      </c>
      <c r="G33" s="4">
        <f>SUM('Kineta 4 (JA195)'!F33)</f>
        <v>0</v>
      </c>
    </row>
    <row r="34" spans="1:7" ht="27" customHeight="1" x14ac:dyDescent="0.2">
      <c r="A34" s="123" t="s">
        <v>354</v>
      </c>
      <c r="B34" s="337" t="s">
        <v>515</v>
      </c>
      <c r="C34" s="338"/>
      <c r="D34" s="325" t="s">
        <v>352</v>
      </c>
      <c r="E34" s="326"/>
      <c r="F34" s="124">
        <v>1</v>
      </c>
      <c r="G34" s="4">
        <f>SUM('Kineta 3 (JA195)'!F34)</f>
        <v>0</v>
      </c>
    </row>
    <row r="35" spans="1:7" ht="24.75" customHeight="1" x14ac:dyDescent="0.2">
      <c r="A35" s="123" t="s">
        <v>355</v>
      </c>
      <c r="B35" s="337" t="s">
        <v>516</v>
      </c>
      <c r="C35" s="338"/>
      <c r="D35" s="325" t="s">
        <v>352</v>
      </c>
      <c r="E35" s="326"/>
      <c r="F35" s="124">
        <v>1</v>
      </c>
      <c r="G35" s="4">
        <f>SUM('Kineta 2 (JA195)'!F29)</f>
        <v>0</v>
      </c>
    </row>
    <row r="36" spans="1:7" ht="25.5" customHeight="1" x14ac:dyDescent="0.2">
      <c r="A36" s="102" t="s">
        <v>518</v>
      </c>
      <c r="B36" s="335" t="s">
        <v>513</v>
      </c>
      <c r="C36" s="336"/>
      <c r="D36" s="333" t="s">
        <v>352</v>
      </c>
      <c r="E36" s="334"/>
      <c r="F36" s="124">
        <v>4</v>
      </c>
      <c r="G36" s="4">
        <f>SUM('Kineta 5 (Creatina)'!F104)</f>
        <v>0</v>
      </c>
    </row>
    <row r="37" spans="1:7" ht="30.75" customHeight="1" x14ac:dyDescent="0.2">
      <c r="A37" s="102" t="s">
        <v>519</v>
      </c>
      <c r="B37" s="335" t="s">
        <v>517</v>
      </c>
      <c r="C37" s="336"/>
      <c r="D37" s="333" t="s">
        <v>352</v>
      </c>
      <c r="E37" s="334"/>
      <c r="F37" s="124">
        <v>2</v>
      </c>
      <c r="G37" s="4">
        <f>SUM('Kineta 4 (City park)'!F104)</f>
        <v>0</v>
      </c>
    </row>
    <row r="38" spans="1:7" x14ac:dyDescent="0.2">
      <c r="A38" s="305" t="s">
        <v>204</v>
      </c>
      <c r="B38" s="305"/>
      <c r="C38" s="305"/>
      <c r="D38" s="305"/>
      <c r="E38" s="305"/>
      <c r="F38" s="305"/>
      <c r="G38" s="5">
        <f>SUM(G31:G37)</f>
        <v>0</v>
      </c>
    </row>
  </sheetData>
  <sheetProtection algorithmName="SHA-512" hashValue="0VdMmVvNDSjkndueCs/DqeHuXf5HlEaUWJ9uOWGA7bxTODRUHBk9C+Symp3t7Dja5pV8TJ+BOAY6JCGOsuOUwA==" saltValue="sUmd1pfHzopj+gTo1SiWow==" spinCount="100000" sheet="1" objects="1" scenarios="1"/>
  <mergeCells count="46">
    <mergeCell ref="B22:C23"/>
    <mergeCell ref="B25:C25"/>
    <mergeCell ref="B31:C31"/>
    <mergeCell ref="D31:E31"/>
    <mergeCell ref="D37:E37"/>
    <mergeCell ref="B37:C37"/>
    <mergeCell ref="B36:C36"/>
    <mergeCell ref="D36:E36"/>
    <mergeCell ref="B33:C33"/>
    <mergeCell ref="D33:E33"/>
    <mergeCell ref="B34:C34"/>
    <mergeCell ref="D34:E34"/>
    <mergeCell ref="B35:C35"/>
    <mergeCell ref="D35:E35"/>
    <mergeCell ref="A38:F38"/>
    <mergeCell ref="B8:F8"/>
    <mergeCell ref="A28:G28"/>
    <mergeCell ref="A29:A30"/>
    <mergeCell ref="B29:C30"/>
    <mergeCell ref="D29:E30"/>
    <mergeCell ref="B32:C32"/>
    <mergeCell ref="D32:E32"/>
    <mergeCell ref="D24:E24"/>
    <mergeCell ref="A26:F26"/>
    <mergeCell ref="B24:C24"/>
    <mergeCell ref="D22:E23"/>
    <mergeCell ref="A21:G21"/>
    <mergeCell ref="A22:A23"/>
    <mergeCell ref="D18:E18"/>
    <mergeCell ref="D25:E25"/>
    <mergeCell ref="A2:G2"/>
    <mergeCell ref="A3:G4"/>
    <mergeCell ref="A13:G13"/>
    <mergeCell ref="A19:F19"/>
    <mergeCell ref="A14:A15"/>
    <mergeCell ref="B5:F5"/>
    <mergeCell ref="B6:F6"/>
    <mergeCell ref="B7:F7"/>
    <mergeCell ref="B14:C15"/>
    <mergeCell ref="B16:C16"/>
    <mergeCell ref="B17:C17"/>
    <mergeCell ref="D14:E15"/>
    <mergeCell ref="D16:E16"/>
    <mergeCell ref="B9:F9"/>
    <mergeCell ref="D17:E17"/>
    <mergeCell ref="B18:C18"/>
  </mergeCells>
  <phoneticPr fontId="19" type="noConversion"/>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5B264-F35C-40C3-9CA5-36180A8C077F}">
  <sheetPr>
    <tabColor rgb="FFFFC000"/>
  </sheetPr>
  <dimension ref="A1:CH241"/>
  <sheetViews>
    <sheetView topLeftCell="A163" zoomScaleNormal="100" zoomScaleSheetLayoutView="100" workbookViewId="0">
      <selection activeCell="E30" sqref="E30"/>
    </sheetView>
  </sheetViews>
  <sheetFormatPr defaultColWidth="9.140625" defaultRowHeight="12.75" x14ac:dyDescent="0.2"/>
  <cols>
    <col min="1" max="1" width="6.7109375" style="21" customWidth="1"/>
    <col min="2" max="2" width="36.7109375" style="67" customWidth="1"/>
    <col min="3" max="3" width="6.7109375" style="24" customWidth="1"/>
    <col min="4" max="4" width="6.7109375" style="25" customWidth="1"/>
    <col min="5" max="5" width="14.7109375" style="23" customWidth="1"/>
    <col min="6" max="6" width="14.7109375" style="24" customWidth="1"/>
    <col min="7" max="7" width="9.140625" style="50"/>
    <col min="8" max="8" width="10.140625" style="50" bestFit="1" customWidth="1"/>
    <col min="9" max="86" width="9.140625" style="50"/>
    <col min="87" max="16384" width="9.140625" style="25"/>
  </cols>
  <sheetData>
    <row r="1" spans="1:6" x14ac:dyDescent="0.2">
      <c r="A1" s="20" t="s">
        <v>133</v>
      </c>
      <c r="B1" s="107" t="s">
        <v>6</v>
      </c>
      <c r="C1" s="21"/>
      <c r="D1" s="22"/>
    </row>
    <row r="2" spans="1:6" x14ac:dyDescent="0.2">
      <c r="A2" s="20" t="s">
        <v>134</v>
      </c>
      <c r="B2" s="107" t="s">
        <v>7</v>
      </c>
      <c r="C2" s="21"/>
      <c r="D2" s="22"/>
    </row>
    <row r="3" spans="1:6" x14ac:dyDescent="0.2">
      <c r="A3" s="20" t="s">
        <v>135</v>
      </c>
      <c r="B3" s="107" t="s">
        <v>150</v>
      </c>
      <c r="C3" s="339"/>
      <c r="D3" s="339"/>
      <c r="E3" s="339"/>
    </row>
    <row r="4" spans="1:6" x14ac:dyDescent="0.2">
      <c r="A4" s="20"/>
      <c r="B4" s="107" t="s">
        <v>151</v>
      </c>
      <c r="C4" s="21"/>
      <c r="D4" s="22"/>
    </row>
    <row r="5" spans="1:6" ht="76.5" x14ac:dyDescent="0.2">
      <c r="A5" s="96" t="s">
        <v>0</v>
      </c>
      <c r="B5" s="97" t="s">
        <v>27</v>
      </c>
      <c r="C5" s="98" t="s">
        <v>8</v>
      </c>
      <c r="D5" s="98" t="s">
        <v>9</v>
      </c>
      <c r="E5" s="99" t="s">
        <v>31</v>
      </c>
      <c r="F5" s="266" t="s">
        <v>32</v>
      </c>
    </row>
    <row r="6" spans="1:6" x14ac:dyDescent="0.2">
      <c r="A6" s="81">
        <v>1</v>
      </c>
      <c r="B6" s="61"/>
      <c r="C6" s="26"/>
      <c r="D6" s="27"/>
      <c r="E6" s="28"/>
      <c r="F6" s="26"/>
    </row>
    <row r="7" spans="1:6" x14ac:dyDescent="0.2">
      <c r="A7" s="166"/>
      <c r="B7" s="107" t="s">
        <v>106</v>
      </c>
    </row>
    <row r="8" spans="1:6" x14ac:dyDescent="0.2">
      <c r="A8" s="166"/>
      <c r="B8" s="340" t="s">
        <v>105</v>
      </c>
      <c r="C8" s="340"/>
      <c r="D8" s="340"/>
      <c r="E8" s="340"/>
      <c r="F8" s="340"/>
    </row>
    <row r="9" spans="1:6" x14ac:dyDescent="0.2">
      <c r="A9" s="166"/>
      <c r="B9" s="340"/>
      <c r="C9" s="340"/>
      <c r="D9" s="340"/>
      <c r="E9" s="340"/>
      <c r="F9" s="340"/>
    </row>
    <row r="10" spans="1:6" x14ac:dyDescent="0.2">
      <c r="A10" s="166"/>
      <c r="B10" s="167"/>
      <c r="C10" s="167"/>
      <c r="D10" s="167"/>
      <c r="E10" s="167"/>
      <c r="F10" s="167"/>
    </row>
    <row r="11" spans="1:6" x14ac:dyDescent="0.2">
      <c r="A11" s="166"/>
    </row>
    <row r="12" spans="1:6" x14ac:dyDescent="0.2">
      <c r="A12" s="81"/>
      <c r="B12" s="61"/>
      <c r="C12" s="26"/>
      <c r="D12" s="27"/>
      <c r="E12" s="28"/>
      <c r="F12" s="26"/>
    </row>
    <row r="13" spans="1:6" x14ac:dyDescent="0.2">
      <c r="A13" s="149">
        <f>COUNT(A6+1)</f>
        <v>1</v>
      </c>
      <c r="B13" s="210" t="s">
        <v>10</v>
      </c>
      <c r="C13" s="154"/>
      <c r="D13" s="152"/>
      <c r="E13" s="153"/>
      <c r="F13" s="153"/>
    </row>
    <row r="14" spans="1:6" ht="51" x14ac:dyDescent="0.2">
      <c r="A14" s="149"/>
      <c r="B14" s="155" t="s">
        <v>38</v>
      </c>
      <c r="C14" s="154"/>
      <c r="D14" s="152"/>
      <c r="E14" s="153"/>
      <c r="F14" s="153"/>
    </row>
    <row r="15" spans="1:6" ht="14.25" x14ac:dyDescent="0.2">
      <c r="A15" s="149"/>
      <c r="B15" s="155"/>
      <c r="C15" s="151">
        <v>45</v>
      </c>
      <c r="D15" s="152" t="s">
        <v>30</v>
      </c>
      <c r="E15" s="41"/>
      <c r="F15" s="153">
        <f>C15*E15</f>
        <v>0</v>
      </c>
    </row>
    <row r="16" spans="1:6" x14ac:dyDescent="0.2">
      <c r="A16" s="164"/>
      <c r="B16" s="161"/>
      <c r="C16" s="162"/>
      <c r="D16" s="69"/>
      <c r="E16" s="70"/>
      <c r="F16" s="70"/>
    </row>
    <row r="17" spans="1:6" x14ac:dyDescent="0.2">
      <c r="A17" s="163"/>
      <c r="B17" s="156"/>
      <c r="C17" s="148"/>
      <c r="D17" s="157"/>
      <c r="E17" s="158"/>
      <c r="F17" s="159"/>
    </row>
    <row r="18" spans="1:6" x14ac:dyDescent="0.2">
      <c r="A18" s="149">
        <f>COUNT($A$13:A17)+1</f>
        <v>2</v>
      </c>
      <c r="B18" s="210" t="s">
        <v>14</v>
      </c>
      <c r="C18" s="151"/>
      <c r="D18" s="152"/>
      <c r="E18" s="153"/>
      <c r="F18" s="154"/>
    </row>
    <row r="19" spans="1:6" ht="63.75" x14ac:dyDescent="0.2">
      <c r="A19" s="149"/>
      <c r="B19" s="155" t="s">
        <v>29</v>
      </c>
      <c r="C19" s="151"/>
      <c r="D19" s="152"/>
      <c r="E19" s="153"/>
      <c r="F19" s="154"/>
    </row>
    <row r="20" spans="1:6" ht="14.25" x14ac:dyDescent="0.2">
      <c r="A20" s="149"/>
      <c r="B20" s="155"/>
      <c r="C20" s="151">
        <v>10</v>
      </c>
      <c r="D20" s="152" t="s">
        <v>30</v>
      </c>
      <c r="E20" s="41"/>
      <c r="F20" s="153">
        <f>C20*E20</f>
        <v>0</v>
      </c>
    </row>
    <row r="21" spans="1:6" x14ac:dyDescent="0.2">
      <c r="A21" s="164"/>
      <c r="B21" s="161"/>
      <c r="C21" s="162"/>
      <c r="D21" s="69"/>
      <c r="E21" s="70"/>
      <c r="F21" s="70"/>
    </row>
    <row r="22" spans="1:6" x14ac:dyDescent="0.2">
      <c r="A22" s="89"/>
      <c r="B22" s="61"/>
      <c r="C22" s="148"/>
      <c r="D22" s="27"/>
      <c r="E22" s="28"/>
      <c r="F22" s="26"/>
    </row>
    <row r="23" spans="1:6" x14ac:dyDescent="0.2">
      <c r="A23" s="149">
        <f>COUNT($A$12:A22)+1</f>
        <v>3</v>
      </c>
      <c r="B23" s="210" t="s">
        <v>197</v>
      </c>
      <c r="C23" s="151"/>
      <c r="D23" s="152"/>
      <c r="E23" s="153"/>
      <c r="F23" s="154"/>
    </row>
    <row r="24" spans="1:6" ht="38.25" x14ac:dyDescent="0.2">
      <c r="A24" s="149"/>
      <c r="B24" s="155" t="s">
        <v>198</v>
      </c>
      <c r="C24" s="151"/>
      <c r="D24" s="152"/>
      <c r="E24" s="153"/>
      <c r="F24" s="154"/>
    </row>
    <row r="25" spans="1:6" x14ac:dyDescent="0.2">
      <c r="A25" s="149"/>
      <c r="B25" s="155"/>
      <c r="C25" s="151">
        <v>1</v>
      </c>
      <c r="D25" s="152" t="s">
        <v>1</v>
      </c>
      <c r="E25" s="41"/>
      <c r="F25" s="153">
        <f>C25*E25</f>
        <v>0</v>
      </c>
    </row>
    <row r="26" spans="1:6" x14ac:dyDescent="0.2">
      <c r="A26" s="149"/>
      <c r="B26" s="155"/>
      <c r="C26" s="151"/>
      <c r="D26" s="152"/>
      <c r="E26" s="153"/>
      <c r="F26" s="153"/>
    </row>
    <row r="27" spans="1:6" x14ac:dyDescent="0.2">
      <c r="A27" s="163"/>
      <c r="B27" s="156"/>
      <c r="C27" s="148"/>
      <c r="D27" s="157"/>
      <c r="E27" s="158"/>
      <c r="F27" s="159"/>
    </row>
    <row r="28" spans="1:6" x14ac:dyDescent="0.2">
      <c r="A28" s="149">
        <f>COUNT($A$13:A27)+1</f>
        <v>4</v>
      </c>
      <c r="B28" s="210" t="s">
        <v>40</v>
      </c>
      <c r="C28" s="151"/>
      <c r="D28" s="152"/>
      <c r="E28" s="153"/>
      <c r="F28" s="154"/>
    </row>
    <row r="29" spans="1:6" ht="89.25" x14ac:dyDescent="0.2">
      <c r="A29" s="149"/>
      <c r="B29" s="155" t="s">
        <v>41</v>
      </c>
      <c r="C29" s="151"/>
      <c r="D29" s="152"/>
      <c r="E29" s="153"/>
      <c r="F29" s="154"/>
    </row>
    <row r="30" spans="1:6" x14ac:dyDescent="0.2">
      <c r="A30" s="149"/>
      <c r="B30" s="155"/>
      <c r="C30" s="151">
        <v>1</v>
      </c>
      <c r="D30" s="152" t="s">
        <v>1</v>
      </c>
      <c r="E30" s="41"/>
      <c r="F30" s="153">
        <f>C30*E30</f>
        <v>0</v>
      </c>
    </row>
    <row r="31" spans="1:6" x14ac:dyDescent="0.2">
      <c r="A31" s="164"/>
      <c r="B31" s="161"/>
      <c r="C31" s="162"/>
      <c r="D31" s="69"/>
      <c r="E31" s="70"/>
      <c r="F31" s="70"/>
    </row>
    <row r="32" spans="1:6" x14ac:dyDescent="0.2">
      <c r="A32" s="163"/>
      <c r="B32" s="156"/>
      <c r="C32" s="148"/>
      <c r="D32" s="157"/>
      <c r="E32" s="158"/>
      <c r="F32" s="159"/>
    </row>
    <row r="33" spans="1:6" x14ac:dyDescent="0.2">
      <c r="A33" s="149">
        <f>COUNT($A$13:A32)+1</f>
        <v>5</v>
      </c>
      <c r="B33" s="169" t="s">
        <v>42</v>
      </c>
      <c r="C33" s="151"/>
      <c r="D33" s="170"/>
      <c r="E33" s="171"/>
      <c r="F33" s="172"/>
    </row>
    <row r="34" spans="1:6" ht="76.5" x14ac:dyDescent="0.2">
      <c r="A34" s="149"/>
      <c r="B34" s="155" t="s">
        <v>43</v>
      </c>
      <c r="C34" s="151"/>
      <c r="D34" s="170"/>
      <c r="E34" s="171"/>
      <c r="F34" s="171"/>
    </row>
    <row r="35" spans="1:6" ht="14.25" x14ac:dyDescent="0.2">
      <c r="A35" s="149"/>
      <c r="B35" s="155"/>
      <c r="C35" s="151">
        <v>2</v>
      </c>
      <c r="D35" s="152" t="s">
        <v>30</v>
      </c>
      <c r="E35" s="41"/>
      <c r="F35" s="153">
        <f>E35*C35</f>
        <v>0</v>
      </c>
    </row>
    <row r="36" spans="1:6" x14ac:dyDescent="0.2">
      <c r="A36" s="164"/>
      <c r="B36" s="161"/>
      <c r="C36" s="162"/>
      <c r="D36" s="69"/>
      <c r="E36" s="70"/>
      <c r="F36" s="70"/>
    </row>
    <row r="37" spans="1:6" x14ac:dyDescent="0.2">
      <c r="A37" s="163"/>
      <c r="B37" s="156"/>
      <c r="C37" s="148"/>
      <c r="D37" s="157"/>
      <c r="E37" s="158"/>
      <c r="F37" s="158"/>
    </row>
    <row r="38" spans="1:6" x14ac:dyDescent="0.2">
      <c r="A38" s="149">
        <f>COUNT($A$13:A36)+1</f>
        <v>6</v>
      </c>
      <c r="B38" s="173" t="s">
        <v>44</v>
      </c>
      <c r="C38" s="151"/>
      <c r="D38" s="152"/>
      <c r="E38" s="153"/>
      <c r="F38" s="154"/>
    </row>
    <row r="39" spans="1:6" ht="51" x14ac:dyDescent="0.2">
      <c r="A39" s="149"/>
      <c r="B39" s="155" t="s">
        <v>45</v>
      </c>
      <c r="C39" s="151"/>
      <c r="D39" s="152"/>
      <c r="E39" s="153"/>
      <c r="F39" s="154"/>
    </row>
    <row r="40" spans="1:6" ht="14.25" x14ac:dyDescent="0.2">
      <c r="A40" s="149"/>
      <c r="B40" s="155"/>
      <c r="C40" s="151">
        <v>1</v>
      </c>
      <c r="D40" s="152" t="s">
        <v>30</v>
      </c>
      <c r="E40" s="41"/>
      <c r="F40" s="153">
        <f>E40*C40</f>
        <v>0</v>
      </c>
    </row>
    <row r="41" spans="1:6" x14ac:dyDescent="0.2">
      <c r="A41" s="164"/>
      <c r="B41" s="161"/>
      <c r="C41" s="162"/>
      <c r="D41" s="69"/>
      <c r="E41" s="70"/>
      <c r="F41" s="70"/>
    </row>
    <row r="42" spans="1:6" x14ac:dyDescent="0.2">
      <c r="A42" s="163"/>
      <c r="B42" s="156"/>
      <c r="C42" s="148"/>
      <c r="D42" s="157"/>
      <c r="E42" s="158"/>
      <c r="F42" s="159"/>
    </row>
    <row r="43" spans="1:6" x14ac:dyDescent="0.2">
      <c r="A43" s="149">
        <f>COUNT($A$13:A42)+1</f>
        <v>7</v>
      </c>
      <c r="B43" s="174" t="s">
        <v>46</v>
      </c>
      <c r="C43" s="151"/>
      <c r="D43" s="152"/>
      <c r="E43" s="153"/>
      <c r="F43" s="154"/>
    </row>
    <row r="44" spans="1:6" ht="76.5" x14ac:dyDescent="0.2">
      <c r="A44" s="149"/>
      <c r="B44" s="155" t="s">
        <v>47</v>
      </c>
      <c r="C44" s="151"/>
      <c r="D44" s="152"/>
      <c r="E44" s="153"/>
      <c r="F44" s="154"/>
    </row>
    <row r="45" spans="1:6" ht="14.25" x14ac:dyDescent="0.2">
      <c r="A45" s="149"/>
      <c r="B45" s="175"/>
      <c r="C45" s="151">
        <v>10</v>
      </c>
      <c r="D45" s="152" t="s">
        <v>30</v>
      </c>
      <c r="E45" s="41"/>
      <c r="F45" s="153">
        <f>E45*C45</f>
        <v>0</v>
      </c>
    </row>
    <row r="46" spans="1:6" x14ac:dyDescent="0.2">
      <c r="A46" s="164"/>
      <c r="B46" s="176"/>
      <c r="C46" s="162"/>
      <c r="D46" s="69"/>
      <c r="E46" s="70"/>
      <c r="F46" s="70"/>
    </row>
    <row r="47" spans="1:6" x14ac:dyDescent="0.2">
      <c r="A47" s="149"/>
      <c r="B47" s="175"/>
      <c r="C47" s="151"/>
      <c r="D47" s="152"/>
      <c r="E47" s="153"/>
      <c r="F47" s="153"/>
    </row>
    <row r="48" spans="1:6" x14ac:dyDescent="0.2">
      <c r="A48" s="149">
        <f>COUNT($A$13:A46)+1</f>
        <v>8</v>
      </c>
      <c r="B48" s="210" t="s">
        <v>12</v>
      </c>
      <c r="C48" s="151"/>
      <c r="D48" s="152"/>
      <c r="E48" s="153"/>
      <c r="F48" s="154"/>
    </row>
    <row r="49" spans="1:6" ht="51" x14ac:dyDescent="0.2">
      <c r="A49" s="160"/>
      <c r="B49" s="155" t="s">
        <v>24</v>
      </c>
      <c r="C49" s="151"/>
      <c r="D49" s="152"/>
      <c r="E49" s="153"/>
      <c r="F49" s="154"/>
    </row>
    <row r="50" spans="1:6" ht="14.25" x14ac:dyDescent="0.2">
      <c r="A50" s="160"/>
      <c r="B50" s="155"/>
      <c r="C50" s="151">
        <v>211</v>
      </c>
      <c r="D50" s="152" t="s">
        <v>36</v>
      </c>
      <c r="E50" s="41"/>
      <c r="F50" s="153">
        <f>C50*E50</f>
        <v>0</v>
      </c>
    </row>
    <row r="51" spans="1:6" x14ac:dyDescent="0.2">
      <c r="A51" s="88"/>
      <c r="B51" s="161"/>
      <c r="C51" s="162"/>
      <c r="D51" s="69"/>
      <c r="E51" s="70"/>
      <c r="F51" s="70"/>
    </row>
    <row r="52" spans="1:6" x14ac:dyDescent="0.2">
      <c r="A52" s="89"/>
      <c r="B52" s="156"/>
      <c r="C52" s="148"/>
      <c r="D52" s="157"/>
      <c r="E52" s="158"/>
      <c r="F52" s="159"/>
    </row>
    <row r="53" spans="1:6" x14ac:dyDescent="0.2">
      <c r="A53" s="149">
        <f>COUNT($A$13:A52)+1</f>
        <v>9</v>
      </c>
      <c r="B53" s="210" t="s">
        <v>59</v>
      </c>
      <c r="C53" s="151"/>
      <c r="D53" s="152"/>
      <c r="E53" s="153"/>
      <c r="F53" s="153"/>
    </row>
    <row r="54" spans="1:6" ht="51" x14ac:dyDescent="0.2">
      <c r="A54" s="160"/>
      <c r="B54" s="155" t="s">
        <v>60</v>
      </c>
      <c r="C54" s="151"/>
      <c r="D54" s="152"/>
      <c r="E54" s="153"/>
      <c r="F54" s="153"/>
    </row>
    <row r="55" spans="1:6" x14ac:dyDescent="0.2">
      <c r="A55" s="160"/>
      <c r="B55" s="155"/>
      <c r="C55" s="151">
        <v>9</v>
      </c>
      <c r="D55" s="152" t="s">
        <v>28</v>
      </c>
      <c r="E55" s="41"/>
      <c r="F55" s="153">
        <f>C55*E55</f>
        <v>0</v>
      </c>
    </row>
    <row r="56" spans="1:6" x14ac:dyDescent="0.2">
      <c r="A56" s="88"/>
      <c r="B56" s="161"/>
      <c r="C56" s="162"/>
      <c r="D56" s="69"/>
      <c r="E56" s="70"/>
      <c r="F56" s="70"/>
    </row>
    <row r="57" spans="1:6" x14ac:dyDescent="0.2">
      <c r="A57" s="89"/>
      <c r="B57" s="156"/>
      <c r="C57" s="148"/>
      <c r="D57" s="157"/>
      <c r="E57" s="158"/>
      <c r="F57" s="158"/>
    </row>
    <row r="58" spans="1:6" x14ac:dyDescent="0.2">
      <c r="A58" s="149">
        <f>COUNT($A$13:A57)+1</f>
        <v>10</v>
      </c>
      <c r="B58" s="210" t="s">
        <v>61</v>
      </c>
      <c r="C58" s="151"/>
      <c r="D58" s="152"/>
      <c r="E58" s="153"/>
      <c r="F58" s="153"/>
    </row>
    <row r="59" spans="1:6" ht="38.25" x14ac:dyDescent="0.2">
      <c r="A59" s="160"/>
      <c r="B59" s="155" t="s">
        <v>62</v>
      </c>
      <c r="C59" s="151"/>
      <c r="D59" s="152"/>
      <c r="E59" s="153"/>
      <c r="F59" s="153"/>
    </row>
    <row r="60" spans="1:6" ht="14.25" x14ac:dyDescent="0.2">
      <c r="A60" s="160"/>
      <c r="B60" s="155"/>
      <c r="C60" s="151">
        <v>94</v>
      </c>
      <c r="D60" s="152" t="s">
        <v>30</v>
      </c>
      <c r="E60" s="41"/>
      <c r="F60" s="153">
        <f>C60*E60</f>
        <v>0</v>
      </c>
    </row>
    <row r="61" spans="1:6" x14ac:dyDescent="0.2">
      <c r="A61" s="88"/>
      <c r="B61" s="161"/>
      <c r="C61" s="162"/>
      <c r="D61" s="69"/>
      <c r="E61" s="70"/>
      <c r="F61" s="70"/>
    </row>
    <row r="62" spans="1:6" x14ac:dyDescent="0.2">
      <c r="A62" s="89"/>
      <c r="B62" s="156"/>
      <c r="C62" s="148"/>
      <c r="D62" s="157"/>
      <c r="E62" s="158"/>
      <c r="F62" s="159"/>
    </row>
    <row r="63" spans="1:6" x14ac:dyDescent="0.2">
      <c r="A63" s="149">
        <f>COUNT($A$12:A62)+1</f>
        <v>11</v>
      </c>
      <c r="B63" s="210" t="s">
        <v>158</v>
      </c>
      <c r="C63" s="151"/>
      <c r="D63" s="152"/>
      <c r="E63" s="153"/>
      <c r="F63" s="154"/>
    </row>
    <row r="64" spans="1:6" ht="89.25" x14ac:dyDescent="0.2">
      <c r="A64" s="160"/>
      <c r="B64" s="155" t="s">
        <v>82</v>
      </c>
      <c r="C64" s="151"/>
      <c r="D64" s="152"/>
      <c r="E64" s="153"/>
      <c r="F64" s="154"/>
    </row>
    <row r="65" spans="1:6" x14ac:dyDescent="0.2">
      <c r="A65" s="160"/>
      <c r="B65" s="210" t="s">
        <v>65</v>
      </c>
      <c r="C65" s="151"/>
      <c r="D65" s="152"/>
      <c r="E65" s="153"/>
      <c r="F65" s="154"/>
    </row>
    <row r="66" spans="1:6" ht="25.5" x14ac:dyDescent="0.2">
      <c r="A66" s="160"/>
      <c r="B66" s="155" t="s">
        <v>159</v>
      </c>
      <c r="C66" s="151">
        <v>211</v>
      </c>
      <c r="D66" s="152" t="s">
        <v>36</v>
      </c>
      <c r="E66" s="41"/>
      <c r="F66" s="153">
        <f>C66*E66</f>
        <v>0</v>
      </c>
    </row>
    <row r="67" spans="1:6" ht="25.5" x14ac:dyDescent="0.2">
      <c r="A67" s="160"/>
      <c r="B67" s="155" t="s">
        <v>83</v>
      </c>
      <c r="C67" s="151">
        <v>211</v>
      </c>
      <c r="D67" s="152" t="s">
        <v>36</v>
      </c>
      <c r="E67" s="41"/>
      <c r="F67" s="153">
        <f>C67*E67</f>
        <v>0</v>
      </c>
    </row>
    <row r="68" spans="1:6" x14ac:dyDescent="0.2">
      <c r="A68" s="88"/>
      <c r="B68" s="161"/>
      <c r="C68" s="162"/>
      <c r="D68" s="69"/>
      <c r="E68" s="70"/>
      <c r="F68" s="70"/>
    </row>
    <row r="69" spans="1:6" ht="14.25" x14ac:dyDescent="0.2">
      <c r="A69" s="89"/>
      <c r="B69" s="184"/>
      <c r="C69" s="148"/>
      <c r="D69" s="157"/>
      <c r="E69" s="158"/>
      <c r="F69" s="159"/>
    </row>
    <row r="70" spans="1:6" x14ac:dyDescent="0.2">
      <c r="A70" s="149">
        <f>COUNT($A$13:A69)+1</f>
        <v>12</v>
      </c>
      <c r="B70" s="210" t="s">
        <v>69</v>
      </c>
      <c r="C70" s="151"/>
      <c r="D70" s="152"/>
      <c r="E70" s="153"/>
      <c r="F70" s="154"/>
    </row>
    <row r="71" spans="1:6" ht="76.5" x14ac:dyDescent="0.2">
      <c r="A71" s="160"/>
      <c r="B71" s="155" t="s">
        <v>107</v>
      </c>
      <c r="C71" s="151"/>
      <c r="D71" s="152"/>
      <c r="E71" s="153"/>
      <c r="F71" s="154"/>
    </row>
    <row r="72" spans="1:6" ht="14.25" x14ac:dyDescent="0.2">
      <c r="A72" s="160"/>
      <c r="B72" s="185"/>
      <c r="C72" s="151">
        <v>211</v>
      </c>
      <c r="D72" s="152" t="s">
        <v>36</v>
      </c>
      <c r="E72" s="41"/>
      <c r="F72" s="153">
        <f>+E72*C72</f>
        <v>0</v>
      </c>
    </row>
    <row r="73" spans="1:6" ht="14.25" x14ac:dyDescent="0.2">
      <c r="A73" s="88"/>
      <c r="B73" s="186"/>
      <c r="C73" s="162"/>
      <c r="D73" s="69"/>
      <c r="E73" s="70"/>
      <c r="F73" s="70"/>
    </row>
    <row r="74" spans="1:6" x14ac:dyDescent="0.2">
      <c r="A74" s="89"/>
      <c r="B74" s="156"/>
      <c r="C74" s="148"/>
      <c r="D74" s="157"/>
      <c r="E74" s="158"/>
      <c r="F74" s="159"/>
    </row>
    <row r="75" spans="1:6" x14ac:dyDescent="0.2">
      <c r="A75" s="149">
        <f>COUNT($A$13:A74)+1</f>
        <v>13</v>
      </c>
      <c r="B75" s="210" t="s">
        <v>71</v>
      </c>
      <c r="C75" s="151"/>
      <c r="D75" s="152"/>
      <c r="E75" s="153"/>
      <c r="F75" s="153"/>
    </row>
    <row r="76" spans="1:6" ht="76.5" x14ac:dyDescent="0.2">
      <c r="A76" s="160"/>
      <c r="B76" s="155" t="s">
        <v>72</v>
      </c>
      <c r="C76" s="151"/>
      <c r="D76" s="152"/>
      <c r="E76" s="153"/>
      <c r="F76" s="154"/>
    </row>
    <row r="77" spans="1:6" ht="14.25" x14ac:dyDescent="0.2">
      <c r="A77" s="160"/>
      <c r="B77" s="155"/>
      <c r="C77" s="151">
        <v>11</v>
      </c>
      <c r="D77" s="152" t="s">
        <v>30</v>
      </c>
      <c r="E77" s="41"/>
      <c r="F77" s="153">
        <f>C77*E77</f>
        <v>0</v>
      </c>
    </row>
    <row r="78" spans="1:6" x14ac:dyDescent="0.2">
      <c r="A78" s="88"/>
      <c r="B78" s="161"/>
      <c r="C78" s="162"/>
      <c r="D78" s="69"/>
      <c r="E78" s="70"/>
      <c r="F78" s="70"/>
    </row>
    <row r="79" spans="1:6" x14ac:dyDescent="0.2">
      <c r="A79" s="89"/>
      <c r="B79" s="156"/>
      <c r="C79" s="148"/>
      <c r="D79" s="157"/>
      <c r="E79" s="158"/>
      <c r="F79" s="158"/>
    </row>
    <row r="80" spans="1:6" x14ac:dyDescent="0.2">
      <c r="A80" s="149">
        <f>COUNT($A$13:A79)+1</f>
        <v>14</v>
      </c>
      <c r="B80" s="210" t="s">
        <v>73</v>
      </c>
      <c r="C80" s="151"/>
      <c r="D80" s="152"/>
      <c r="E80" s="153"/>
      <c r="F80" s="153"/>
    </row>
    <row r="81" spans="1:6" ht="89.25" x14ac:dyDescent="0.2">
      <c r="A81" s="160"/>
      <c r="B81" s="155" t="s">
        <v>74</v>
      </c>
      <c r="C81" s="151"/>
      <c r="D81" s="152"/>
      <c r="E81" s="153"/>
      <c r="F81" s="154"/>
    </row>
    <row r="82" spans="1:6" ht="14.25" x14ac:dyDescent="0.2">
      <c r="A82" s="160"/>
      <c r="B82" s="155"/>
      <c r="C82" s="151">
        <v>2</v>
      </c>
      <c r="D82" s="152" t="s">
        <v>30</v>
      </c>
      <c r="E82" s="41"/>
      <c r="F82" s="153">
        <f>C82*E82</f>
        <v>0</v>
      </c>
    </row>
    <row r="83" spans="1:6" x14ac:dyDescent="0.2">
      <c r="A83" s="88"/>
      <c r="B83" s="161"/>
      <c r="C83" s="162"/>
      <c r="D83" s="69"/>
      <c r="E83" s="70"/>
      <c r="F83" s="70"/>
    </row>
    <row r="84" spans="1:6" x14ac:dyDescent="0.2">
      <c r="A84" s="89"/>
      <c r="B84" s="61"/>
      <c r="C84" s="148"/>
      <c r="D84" s="157"/>
      <c r="E84" s="158"/>
      <c r="F84" s="158"/>
    </row>
    <row r="85" spans="1:6" x14ac:dyDescent="0.2">
      <c r="A85" s="149">
        <f>COUNT($A$13:A84)+1</f>
        <v>15</v>
      </c>
      <c r="B85" s="210" t="s">
        <v>16</v>
      </c>
      <c r="C85" s="151"/>
      <c r="D85" s="152"/>
      <c r="E85" s="153"/>
      <c r="F85" s="153"/>
    </row>
    <row r="86" spans="1:6" ht="25.5" x14ac:dyDescent="0.2">
      <c r="A86" s="160"/>
      <c r="B86" s="155" t="s">
        <v>15</v>
      </c>
      <c r="C86" s="151"/>
      <c r="D86" s="152"/>
      <c r="E86" s="153"/>
      <c r="F86" s="154"/>
    </row>
    <row r="87" spans="1:6" ht="14.25" x14ac:dyDescent="0.2">
      <c r="A87" s="160"/>
      <c r="B87" s="155"/>
      <c r="C87" s="151">
        <v>95</v>
      </c>
      <c r="D87" s="152" t="s">
        <v>36</v>
      </c>
      <c r="E87" s="41"/>
      <c r="F87" s="153">
        <f>C87*E87</f>
        <v>0</v>
      </c>
    </row>
    <row r="88" spans="1:6" x14ac:dyDescent="0.2">
      <c r="A88" s="88"/>
      <c r="B88" s="161"/>
      <c r="C88" s="162"/>
      <c r="D88" s="69"/>
      <c r="E88" s="70"/>
      <c r="F88" s="70"/>
    </row>
    <row r="89" spans="1:6" x14ac:dyDescent="0.2">
      <c r="A89" s="89"/>
      <c r="B89" s="156"/>
      <c r="C89" s="148"/>
      <c r="D89" s="157"/>
      <c r="E89" s="158"/>
      <c r="F89" s="158"/>
    </row>
    <row r="90" spans="1:6" ht="25.5" x14ac:dyDescent="0.2">
      <c r="A90" s="149">
        <f>COUNT($A$13:A89)+1</f>
        <v>16</v>
      </c>
      <c r="B90" s="210" t="s">
        <v>75</v>
      </c>
      <c r="C90" s="151"/>
      <c r="D90" s="152"/>
      <c r="E90" s="153"/>
      <c r="F90" s="154"/>
    </row>
    <row r="91" spans="1:6" ht="63.75" x14ac:dyDescent="0.2">
      <c r="A91" s="160"/>
      <c r="B91" s="155" t="s">
        <v>139</v>
      </c>
      <c r="C91" s="151"/>
      <c r="D91" s="152"/>
      <c r="E91" s="153"/>
      <c r="F91" s="154"/>
    </row>
    <row r="92" spans="1:6" ht="14.25" x14ac:dyDescent="0.2">
      <c r="A92" s="160"/>
      <c r="B92" s="155" t="s">
        <v>25</v>
      </c>
      <c r="C92" s="151">
        <v>275</v>
      </c>
      <c r="D92" s="152" t="s">
        <v>35</v>
      </c>
      <c r="E92" s="41"/>
      <c r="F92" s="153">
        <f>C92*E92</f>
        <v>0</v>
      </c>
    </row>
    <row r="93" spans="1:6" ht="14.25" x14ac:dyDescent="0.2">
      <c r="A93" s="160"/>
      <c r="B93" s="155" t="s">
        <v>26</v>
      </c>
      <c r="C93" s="151">
        <v>69</v>
      </c>
      <c r="D93" s="152" t="s">
        <v>35</v>
      </c>
      <c r="E93" s="41"/>
      <c r="F93" s="153">
        <f>C93*E93</f>
        <v>0</v>
      </c>
    </row>
    <row r="94" spans="1:6" x14ac:dyDescent="0.2">
      <c r="A94" s="88"/>
      <c r="B94" s="161"/>
      <c r="C94" s="162"/>
      <c r="D94" s="69"/>
      <c r="E94" s="70"/>
      <c r="F94" s="70"/>
    </row>
    <row r="95" spans="1:6" x14ac:dyDescent="0.2">
      <c r="A95" s="163"/>
      <c r="B95" s="156"/>
      <c r="C95" s="148"/>
      <c r="D95" s="157"/>
      <c r="E95" s="158"/>
      <c r="F95" s="159"/>
    </row>
    <row r="96" spans="1:6" ht="25.5" x14ac:dyDescent="0.2">
      <c r="A96" s="149">
        <f>COUNT($A$12:A95)+1</f>
        <v>17</v>
      </c>
      <c r="B96" s="210" t="s">
        <v>187</v>
      </c>
      <c r="C96" s="151"/>
      <c r="D96" s="152"/>
      <c r="E96" s="153"/>
      <c r="F96" s="154"/>
    </row>
    <row r="97" spans="1:6" ht="76.5" x14ac:dyDescent="0.2">
      <c r="A97" s="149"/>
      <c r="B97" s="155" t="s">
        <v>208</v>
      </c>
      <c r="C97" s="151"/>
      <c r="D97" s="152"/>
      <c r="E97" s="153"/>
      <c r="F97" s="154"/>
    </row>
    <row r="98" spans="1:6" ht="14.25" x14ac:dyDescent="0.2">
      <c r="A98" s="149"/>
      <c r="B98" s="155"/>
      <c r="C98" s="151">
        <v>10</v>
      </c>
      <c r="D98" s="152" t="s">
        <v>36</v>
      </c>
      <c r="E98" s="41"/>
      <c r="F98" s="153">
        <f>C98*E98</f>
        <v>0</v>
      </c>
    </row>
    <row r="99" spans="1:6" x14ac:dyDescent="0.2">
      <c r="A99" s="164"/>
      <c r="B99" s="161"/>
      <c r="C99" s="162"/>
      <c r="D99" s="69"/>
      <c r="E99" s="70"/>
      <c r="F99" s="70"/>
    </row>
    <row r="100" spans="1:6" x14ac:dyDescent="0.2">
      <c r="A100" s="163"/>
      <c r="B100" s="156"/>
      <c r="C100" s="148"/>
      <c r="D100" s="157"/>
      <c r="E100" s="158"/>
      <c r="F100" s="159"/>
    </row>
    <row r="101" spans="1:6" ht="38.25" x14ac:dyDescent="0.2">
      <c r="A101" s="149">
        <f>COUNT($A$12:A100)+1</f>
        <v>18</v>
      </c>
      <c r="B101" s="210" t="s">
        <v>189</v>
      </c>
      <c r="C101" s="151"/>
      <c r="D101" s="152"/>
      <c r="E101" s="153"/>
      <c r="F101" s="154"/>
    </row>
    <row r="102" spans="1:6" ht="63.75" x14ac:dyDescent="0.2">
      <c r="A102" s="149"/>
      <c r="B102" s="155" t="s">
        <v>190</v>
      </c>
      <c r="C102" s="151"/>
      <c r="D102" s="152"/>
      <c r="E102" s="153"/>
      <c r="F102" s="154"/>
    </row>
    <row r="103" spans="1:6" ht="14.25" x14ac:dyDescent="0.2">
      <c r="A103" s="149"/>
      <c r="B103" s="210" t="s">
        <v>157</v>
      </c>
      <c r="C103" s="151">
        <v>210</v>
      </c>
      <c r="D103" s="152" t="s">
        <v>36</v>
      </c>
      <c r="E103" s="41"/>
      <c r="F103" s="153">
        <f>C103*E103</f>
        <v>0</v>
      </c>
    </row>
    <row r="104" spans="1:6" x14ac:dyDescent="0.2">
      <c r="A104" s="164"/>
      <c r="B104" s="161"/>
      <c r="C104" s="162"/>
      <c r="D104" s="69"/>
      <c r="E104" s="70"/>
      <c r="F104" s="70"/>
    </row>
    <row r="105" spans="1:6" x14ac:dyDescent="0.2">
      <c r="A105" s="163"/>
      <c r="B105" s="156"/>
      <c r="C105" s="148"/>
      <c r="D105" s="157"/>
      <c r="E105" s="158"/>
      <c r="F105" s="159"/>
    </row>
    <row r="106" spans="1:6" x14ac:dyDescent="0.2">
      <c r="A106" s="149">
        <f>COUNT($A$12:A105)+1</f>
        <v>19</v>
      </c>
      <c r="B106" s="210" t="s">
        <v>191</v>
      </c>
      <c r="C106" s="151"/>
      <c r="D106" s="152"/>
      <c r="E106" s="153"/>
      <c r="F106" s="154"/>
    </row>
    <row r="107" spans="1:6" ht="63.75" x14ac:dyDescent="0.2">
      <c r="A107" s="149"/>
      <c r="B107" s="155" t="s">
        <v>192</v>
      </c>
      <c r="C107" s="151"/>
      <c r="D107" s="152"/>
      <c r="E107" s="153"/>
      <c r="F107" s="154"/>
    </row>
    <row r="108" spans="1:6" x14ac:dyDescent="0.2">
      <c r="A108" s="149"/>
      <c r="B108" s="155"/>
      <c r="C108" s="151">
        <v>1</v>
      </c>
      <c r="D108" s="152" t="s">
        <v>1</v>
      </c>
      <c r="E108" s="41"/>
      <c r="F108" s="153">
        <f>C108*E108</f>
        <v>0</v>
      </c>
    </row>
    <row r="109" spans="1:6" x14ac:dyDescent="0.2">
      <c r="A109" s="164"/>
      <c r="B109" s="161"/>
      <c r="C109" s="162"/>
      <c r="D109" s="69"/>
      <c r="E109" s="70"/>
      <c r="F109" s="70"/>
    </row>
    <row r="110" spans="1:6" x14ac:dyDescent="0.2">
      <c r="A110" s="89"/>
      <c r="B110" s="156"/>
      <c r="C110" s="148"/>
      <c r="D110" s="157"/>
      <c r="E110" s="158"/>
      <c r="F110" s="158"/>
    </row>
    <row r="111" spans="1:6" x14ac:dyDescent="0.2">
      <c r="A111" s="149">
        <f>COUNT($A$13:A110)+1</f>
        <v>20</v>
      </c>
      <c r="B111" s="210" t="s">
        <v>89</v>
      </c>
      <c r="C111" s="151"/>
      <c r="D111" s="152"/>
      <c r="E111" s="153"/>
      <c r="F111" s="154"/>
    </row>
    <row r="112" spans="1:6" ht="51" x14ac:dyDescent="0.2">
      <c r="A112" s="160"/>
      <c r="B112" s="155" t="s">
        <v>108</v>
      </c>
      <c r="C112" s="151"/>
      <c r="D112" s="152"/>
      <c r="E112" s="153"/>
      <c r="F112" s="154"/>
    </row>
    <row r="113" spans="1:6" ht="14.25" x14ac:dyDescent="0.2">
      <c r="A113" s="160"/>
      <c r="B113" s="155"/>
      <c r="C113" s="151">
        <v>8</v>
      </c>
      <c r="D113" s="152" t="s">
        <v>35</v>
      </c>
      <c r="E113" s="41"/>
      <c r="F113" s="153">
        <f>C113*E113</f>
        <v>0</v>
      </c>
    </row>
    <row r="114" spans="1:6" x14ac:dyDescent="0.2">
      <c r="A114" s="88"/>
      <c r="B114" s="161"/>
      <c r="C114" s="162"/>
      <c r="D114" s="69"/>
      <c r="E114" s="70"/>
      <c r="F114" s="70"/>
    </row>
    <row r="115" spans="1:6" x14ac:dyDescent="0.2">
      <c r="A115" s="89"/>
      <c r="B115" s="156"/>
      <c r="C115" s="148"/>
      <c r="D115" s="157"/>
      <c r="E115" s="158"/>
      <c r="F115" s="158"/>
    </row>
    <row r="116" spans="1:6" x14ac:dyDescent="0.2">
      <c r="A116" s="149">
        <f>COUNT($A$13:A115)+1</f>
        <v>21</v>
      </c>
      <c r="B116" s="210" t="s">
        <v>140</v>
      </c>
      <c r="C116" s="151"/>
      <c r="D116" s="152"/>
      <c r="E116" s="153"/>
      <c r="F116" s="153"/>
    </row>
    <row r="117" spans="1:6" ht="51" x14ac:dyDescent="0.2">
      <c r="A117" s="160"/>
      <c r="B117" s="155" t="s">
        <v>109</v>
      </c>
      <c r="C117" s="151"/>
      <c r="D117" s="152"/>
      <c r="E117" s="153"/>
      <c r="F117" s="153"/>
    </row>
    <row r="118" spans="1:6" ht="14.25" x14ac:dyDescent="0.2">
      <c r="A118" s="160"/>
      <c r="B118" s="155"/>
      <c r="C118" s="151">
        <v>58</v>
      </c>
      <c r="D118" s="152" t="s">
        <v>35</v>
      </c>
      <c r="E118" s="41"/>
      <c r="F118" s="153">
        <f>C118*E118</f>
        <v>0</v>
      </c>
    </row>
    <row r="119" spans="1:6" x14ac:dyDescent="0.2">
      <c r="A119" s="88"/>
      <c r="B119" s="161"/>
      <c r="C119" s="162"/>
      <c r="D119" s="69"/>
      <c r="E119" s="70"/>
      <c r="F119" s="70"/>
    </row>
    <row r="120" spans="1:6" x14ac:dyDescent="0.2">
      <c r="A120" s="89"/>
      <c r="B120" s="156"/>
      <c r="C120" s="148"/>
      <c r="D120" s="157"/>
      <c r="E120" s="158"/>
      <c r="F120" s="158"/>
    </row>
    <row r="121" spans="1:6" x14ac:dyDescent="0.2">
      <c r="A121" s="149">
        <f>COUNT($A$13:A120)+1</f>
        <v>22</v>
      </c>
      <c r="B121" s="210" t="s">
        <v>76</v>
      </c>
      <c r="C121" s="151"/>
      <c r="D121" s="152"/>
      <c r="E121" s="153"/>
      <c r="F121" s="153"/>
    </row>
    <row r="122" spans="1:6" ht="89.25" x14ac:dyDescent="0.2">
      <c r="A122" s="160"/>
      <c r="B122" s="155" t="s">
        <v>96</v>
      </c>
      <c r="C122" s="151"/>
      <c r="D122" s="152"/>
      <c r="E122" s="153"/>
      <c r="F122" s="153"/>
    </row>
    <row r="123" spans="1:6" ht="14.25" x14ac:dyDescent="0.2">
      <c r="A123" s="160"/>
      <c r="B123" s="155"/>
      <c r="C123" s="151">
        <v>80</v>
      </c>
      <c r="D123" s="152" t="s">
        <v>35</v>
      </c>
      <c r="E123" s="41"/>
      <c r="F123" s="153">
        <f>C123*E123</f>
        <v>0</v>
      </c>
    </row>
    <row r="124" spans="1:6" x14ac:dyDescent="0.2">
      <c r="A124" s="88"/>
      <c r="B124" s="161"/>
      <c r="C124" s="162"/>
      <c r="D124" s="69"/>
      <c r="E124" s="70"/>
      <c r="F124" s="70"/>
    </row>
    <row r="125" spans="1:6" x14ac:dyDescent="0.2">
      <c r="A125" s="89"/>
      <c r="B125" s="156"/>
      <c r="C125" s="148"/>
      <c r="D125" s="157"/>
      <c r="E125" s="158"/>
      <c r="F125" s="158"/>
    </row>
    <row r="126" spans="1:6" x14ac:dyDescent="0.2">
      <c r="A126" s="149">
        <f>COUNT($A$13:A125)+1</f>
        <v>23</v>
      </c>
      <c r="B126" s="210" t="s">
        <v>77</v>
      </c>
      <c r="C126" s="151"/>
      <c r="D126" s="152"/>
      <c r="E126" s="153"/>
      <c r="F126" s="154"/>
    </row>
    <row r="127" spans="1:6" ht="63.75" x14ac:dyDescent="0.2">
      <c r="A127" s="160"/>
      <c r="B127" s="155" t="s">
        <v>97</v>
      </c>
      <c r="C127" s="151"/>
      <c r="D127" s="152"/>
      <c r="E127" s="153"/>
      <c r="F127" s="154"/>
    </row>
    <row r="128" spans="1:6" ht="14.25" x14ac:dyDescent="0.2">
      <c r="A128" s="160"/>
      <c r="B128" s="155"/>
      <c r="C128" s="151">
        <v>206</v>
      </c>
      <c r="D128" s="152" t="s">
        <v>35</v>
      </c>
      <c r="E128" s="41"/>
      <c r="F128" s="153">
        <f>C128*E128</f>
        <v>0</v>
      </c>
    </row>
    <row r="129" spans="1:8" x14ac:dyDescent="0.2">
      <c r="A129" s="88"/>
      <c r="B129" s="161"/>
      <c r="C129" s="162"/>
      <c r="D129" s="69"/>
      <c r="E129" s="70"/>
      <c r="F129" s="70"/>
    </row>
    <row r="130" spans="1:8" x14ac:dyDescent="0.2">
      <c r="A130" s="89"/>
      <c r="B130" s="61"/>
      <c r="C130" s="148"/>
      <c r="D130" s="165"/>
      <c r="E130" s="27"/>
      <c r="F130" s="27"/>
      <c r="H130" s="269"/>
    </row>
    <row r="131" spans="1:8" x14ac:dyDescent="0.2">
      <c r="A131" s="149">
        <f>COUNT($A$12:A130)+1</f>
        <v>24</v>
      </c>
      <c r="B131" s="210" t="s">
        <v>17</v>
      </c>
      <c r="C131" s="151"/>
      <c r="D131" s="152"/>
      <c r="E131" s="153"/>
      <c r="F131" s="153"/>
      <c r="H131" s="269"/>
    </row>
    <row r="132" spans="1:8" ht="38.25" x14ac:dyDescent="0.2">
      <c r="A132" s="160"/>
      <c r="B132" s="155" t="s">
        <v>78</v>
      </c>
      <c r="C132" s="151"/>
      <c r="D132" s="152"/>
      <c r="E132" s="153"/>
      <c r="F132" s="154"/>
      <c r="H132" s="269"/>
    </row>
    <row r="133" spans="1:8" ht="14.25" x14ac:dyDescent="0.2">
      <c r="A133" s="160"/>
      <c r="B133" s="155"/>
      <c r="C133" s="151">
        <v>58</v>
      </c>
      <c r="D133" s="152" t="s">
        <v>35</v>
      </c>
      <c r="E133" s="41"/>
      <c r="F133" s="153">
        <f>C133*E133</f>
        <v>0</v>
      </c>
      <c r="H133" s="269"/>
    </row>
    <row r="134" spans="1:8" x14ac:dyDescent="0.2">
      <c r="A134" s="88"/>
      <c r="B134" s="161"/>
      <c r="C134" s="162"/>
      <c r="D134" s="69"/>
      <c r="E134" s="70"/>
      <c r="F134" s="70"/>
      <c r="H134" s="269"/>
    </row>
    <row r="135" spans="1:8" x14ac:dyDescent="0.2">
      <c r="A135" s="89"/>
      <c r="B135" s="156"/>
      <c r="C135" s="148"/>
      <c r="D135" s="157"/>
      <c r="E135" s="158"/>
      <c r="F135" s="158"/>
    </row>
    <row r="136" spans="1:8" x14ac:dyDescent="0.2">
      <c r="A136" s="149">
        <f>COUNT($A$13:A135)+1</f>
        <v>25</v>
      </c>
      <c r="B136" s="210" t="s">
        <v>18</v>
      </c>
      <c r="C136" s="151"/>
      <c r="D136" s="152"/>
      <c r="E136" s="153"/>
      <c r="F136" s="153"/>
    </row>
    <row r="137" spans="1:8" ht="25.5" x14ac:dyDescent="0.2">
      <c r="A137" s="160"/>
      <c r="B137" s="155" t="s">
        <v>110</v>
      </c>
      <c r="C137" s="151"/>
      <c r="D137" s="152"/>
      <c r="E137" s="153"/>
      <c r="F137" s="154"/>
    </row>
    <row r="138" spans="1:8" ht="14.25" x14ac:dyDescent="0.2">
      <c r="A138" s="160"/>
      <c r="B138" s="155"/>
      <c r="C138" s="151">
        <v>45</v>
      </c>
      <c r="D138" s="152" t="s">
        <v>30</v>
      </c>
      <c r="E138" s="41"/>
      <c r="F138" s="153">
        <f>C138*E138</f>
        <v>0</v>
      </c>
    </row>
    <row r="139" spans="1:8" x14ac:dyDescent="0.2">
      <c r="A139" s="88"/>
      <c r="B139" s="161"/>
      <c r="C139" s="162"/>
      <c r="D139" s="69"/>
      <c r="E139" s="70"/>
      <c r="F139" s="70"/>
    </row>
    <row r="140" spans="1:8" x14ac:dyDescent="0.2">
      <c r="A140" s="89"/>
      <c r="B140" s="156"/>
      <c r="C140" s="148"/>
      <c r="D140" s="157"/>
      <c r="E140" s="158"/>
      <c r="F140" s="158"/>
    </row>
    <row r="141" spans="1:8" x14ac:dyDescent="0.2">
      <c r="A141" s="149">
        <f>COUNT($A$13:A140)+1</f>
        <v>26</v>
      </c>
      <c r="B141" s="210" t="s">
        <v>143</v>
      </c>
      <c r="C141" s="151"/>
      <c r="D141" s="152"/>
      <c r="E141" s="153"/>
      <c r="F141" s="153"/>
    </row>
    <row r="142" spans="1:8" ht="38.25" x14ac:dyDescent="0.2">
      <c r="A142" s="160"/>
      <c r="B142" s="155" t="s">
        <v>144</v>
      </c>
      <c r="C142" s="151"/>
      <c r="D142" s="152"/>
      <c r="E142" s="153"/>
      <c r="F142" s="154"/>
    </row>
    <row r="143" spans="1:8" ht="14.25" x14ac:dyDescent="0.2">
      <c r="A143" s="160"/>
      <c r="B143" s="155"/>
      <c r="C143" s="151">
        <v>2</v>
      </c>
      <c r="D143" s="152" t="s">
        <v>30</v>
      </c>
      <c r="E143" s="41"/>
      <c r="F143" s="153">
        <f>C143*E143</f>
        <v>0</v>
      </c>
    </row>
    <row r="144" spans="1:8" s="50" customFormat="1" x14ac:dyDescent="0.2">
      <c r="A144" s="87"/>
      <c r="B144" s="260"/>
      <c r="C144" s="261"/>
      <c r="D144" s="32"/>
      <c r="E144" s="33"/>
      <c r="F144" s="33"/>
    </row>
    <row r="145" spans="1:6" x14ac:dyDescent="0.2">
      <c r="A145" s="89"/>
      <c r="B145" s="156"/>
      <c r="C145" s="148"/>
      <c r="D145" s="157"/>
      <c r="E145" s="158"/>
      <c r="F145" s="158"/>
    </row>
    <row r="146" spans="1:6" x14ac:dyDescent="0.2">
      <c r="A146" s="149">
        <f>COUNT($A$13:A145)+1</f>
        <v>27</v>
      </c>
      <c r="B146" s="258" t="s">
        <v>111</v>
      </c>
      <c r="C146" s="151"/>
      <c r="D146" s="152"/>
      <c r="E146" s="153"/>
      <c r="F146" s="153"/>
    </row>
    <row r="147" spans="1:6" ht="89.25" x14ac:dyDescent="0.2">
      <c r="A147" s="160"/>
      <c r="B147" s="155" t="s">
        <v>112</v>
      </c>
      <c r="C147" s="151"/>
      <c r="D147" s="152"/>
      <c r="E147" s="153"/>
      <c r="F147" s="154"/>
    </row>
    <row r="148" spans="1:6" ht="14.25" x14ac:dyDescent="0.2">
      <c r="A148" s="160"/>
      <c r="B148" s="155" t="s">
        <v>152</v>
      </c>
      <c r="C148" s="151">
        <v>42</v>
      </c>
      <c r="D148" s="152" t="s">
        <v>30</v>
      </c>
      <c r="E148" s="41"/>
      <c r="F148" s="153">
        <f t="shared" ref="F148" si="0">C148*E148</f>
        <v>0</v>
      </c>
    </row>
    <row r="149" spans="1:6" x14ac:dyDescent="0.2">
      <c r="A149" s="88"/>
      <c r="B149" s="161"/>
      <c r="C149" s="162"/>
      <c r="D149" s="69"/>
      <c r="E149" s="70"/>
      <c r="F149" s="70"/>
    </row>
    <row r="150" spans="1:6" x14ac:dyDescent="0.2">
      <c r="A150" s="89"/>
      <c r="B150" s="156"/>
      <c r="C150" s="148"/>
      <c r="D150" s="157"/>
      <c r="E150" s="158"/>
      <c r="F150" s="158"/>
    </row>
    <row r="151" spans="1:6" x14ac:dyDescent="0.2">
      <c r="A151" s="149">
        <f>COUNT($A$13:A150)+1</f>
        <v>28</v>
      </c>
      <c r="B151" s="210" t="s">
        <v>116</v>
      </c>
      <c r="C151" s="151"/>
      <c r="D151" s="152"/>
      <c r="E151" s="153"/>
      <c r="F151" s="153"/>
    </row>
    <row r="152" spans="1:6" ht="51" x14ac:dyDescent="0.2">
      <c r="A152" s="160"/>
      <c r="B152" s="155" t="s">
        <v>117</v>
      </c>
      <c r="C152" s="151"/>
      <c r="D152" s="152"/>
      <c r="E152" s="153"/>
      <c r="F152" s="153"/>
    </row>
    <row r="153" spans="1:6" ht="25.5" x14ac:dyDescent="0.2">
      <c r="A153" s="160"/>
      <c r="B153" s="155" t="s">
        <v>183</v>
      </c>
      <c r="C153" s="151">
        <v>4</v>
      </c>
      <c r="D153" s="152" t="s">
        <v>1</v>
      </c>
      <c r="E153" s="41"/>
      <c r="F153" s="153">
        <f>+E153*C153</f>
        <v>0</v>
      </c>
    </row>
    <row r="154" spans="1:6" x14ac:dyDescent="0.2">
      <c r="A154" s="88"/>
      <c r="B154" s="161"/>
      <c r="C154" s="162"/>
      <c r="D154" s="69"/>
      <c r="E154" s="70"/>
      <c r="F154" s="70"/>
    </row>
    <row r="155" spans="1:6" x14ac:dyDescent="0.2">
      <c r="A155" s="89"/>
      <c r="B155" s="156"/>
      <c r="C155" s="148"/>
      <c r="D155" s="157"/>
      <c r="E155" s="158"/>
      <c r="F155" s="158"/>
    </row>
    <row r="156" spans="1:6" x14ac:dyDescent="0.2">
      <c r="A156" s="149">
        <f>COUNT($A$13:A155)+1</f>
        <v>29</v>
      </c>
      <c r="B156" s="210" t="s">
        <v>118</v>
      </c>
      <c r="C156" s="151"/>
      <c r="D156" s="152"/>
      <c r="E156" s="153"/>
      <c r="F156" s="153"/>
    </row>
    <row r="157" spans="1:6" ht="191.25" x14ac:dyDescent="0.2">
      <c r="A157" s="160"/>
      <c r="B157" s="155" t="s">
        <v>490</v>
      </c>
      <c r="C157" s="151"/>
      <c r="D157" s="152"/>
      <c r="E157" s="153"/>
      <c r="F157" s="153"/>
    </row>
    <row r="158" spans="1:6" ht="25.5" x14ac:dyDescent="0.2">
      <c r="A158" s="160"/>
      <c r="B158" s="155" t="s">
        <v>182</v>
      </c>
      <c r="C158" s="151">
        <v>4</v>
      </c>
      <c r="D158" s="152" t="s">
        <v>1</v>
      </c>
      <c r="E158" s="41"/>
      <c r="F158" s="153">
        <f>+E158*C158</f>
        <v>0</v>
      </c>
    </row>
    <row r="159" spans="1:6" ht="25.5" x14ac:dyDescent="0.2">
      <c r="A159" s="160"/>
      <c r="B159" s="155" t="s">
        <v>480</v>
      </c>
      <c r="C159" s="151">
        <v>1</v>
      </c>
      <c r="D159" s="152" t="s">
        <v>1</v>
      </c>
      <c r="E159" s="41"/>
      <c r="F159" s="153">
        <f>+E159*C159</f>
        <v>0</v>
      </c>
    </row>
    <row r="160" spans="1:6" x14ac:dyDescent="0.2">
      <c r="A160" s="88"/>
      <c r="B160" s="161"/>
      <c r="C160" s="162"/>
      <c r="D160" s="69"/>
      <c r="E160" s="70"/>
      <c r="F160" s="70"/>
    </row>
    <row r="161" spans="1:6" x14ac:dyDescent="0.2">
      <c r="A161" s="89"/>
      <c r="B161" s="156"/>
      <c r="C161" s="148"/>
      <c r="D161" s="157"/>
      <c r="E161" s="158"/>
      <c r="F161" s="158"/>
    </row>
    <row r="162" spans="1:6" ht="25.5" x14ac:dyDescent="0.2">
      <c r="A162" s="149">
        <f>COUNT($A$13:A161)+1</f>
        <v>30</v>
      </c>
      <c r="B162" s="210" t="s">
        <v>120</v>
      </c>
      <c r="C162" s="151"/>
      <c r="D162" s="152"/>
      <c r="E162" s="153"/>
      <c r="F162" s="153"/>
    </row>
    <row r="163" spans="1:6" ht="127.5" x14ac:dyDescent="0.2">
      <c r="A163" s="160"/>
      <c r="B163" s="155" t="s">
        <v>184</v>
      </c>
      <c r="C163" s="151"/>
      <c r="D163" s="152"/>
      <c r="E163" s="153"/>
      <c r="F163" s="153"/>
    </row>
    <row r="164" spans="1:6" x14ac:dyDescent="0.2">
      <c r="A164" s="160"/>
      <c r="B164" s="210"/>
      <c r="C164" s="151">
        <v>5</v>
      </c>
      <c r="D164" s="152" t="s">
        <v>1</v>
      </c>
      <c r="E164" s="41"/>
      <c r="F164" s="153">
        <f>+E164*C164</f>
        <v>0</v>
      </c>
    </row>
    <row r="165" spans="1:6" x14ac:dyDescent="0.2">
      <c r="A165" s="88"/>
      <c r="B165" s="161"/>
      <c r="C165" s="162"/>
      <c r="D165" s="69"/>
      <c r="E165" s="70"/>
      <c r="F165" s="70"/>
    </row>
    <row r="166" spans="1:6" x14ac:dyDescent="0.2">
      <c r="A166" s="89"/>
      <c r="B166" s="156"/>
      <c r="C166" s="148"/>
      <c r="D166" s="157"/>
      <c r="E166" s="158"/>
      <c r="F166" s="158"/>
    </row>
    <row r="167" spans="1:6" x14ac:dyDescent="0.2">
      <c r="A167" s="149">
        <f>COUNT($A$11:A166)+1</f>
        <v>31</v>
      </c>
      <c r="B167" s="210" t="s">
        <v>122</v>
      </c>
      <c r="C167" s="151"/>
      <c r="D167" s="152"/>
      <c r="E167" s="153"/>
      <c r="F167" s="153"/>
    </row>
    <row r="168" spans="1:6" ht="232.5" x14ac:dyDescent="0.2">
      <c r="A168" s="160"/>
      <c r="B168" s="155" t="s">
        <v>486</v>
      </c>
      <c r="C168" s="151"/>
      <c r="D168" s="152"/>
      <c r="E168" s="153"/>
      <c r="F168" s="153"/>
    </row>
    <row r="169" spans="1:6" ht="14.25" x14ac:dyDescent="0.2">
      <c r="A169" s="160"/>
      <c r="B169" s="210"/>
      <c r="C169" s="151">
        <v>1.5</v>
      </c>
      <c r="D169" s="152" t="s">
        <v>30</v>
      </c>
      <c r="E169" s="41"/>
      <c r="F169" s="153">
        <f>C169*E169</f>
        <v>0</v>
      </c>
    </row>
    <row r="170" spans="1:6" x14ac:dyDescent="0.2">
      <c r="A170" s="88"/>
      <c r="B170" s="161"/>
      <c r="C170" s="162"/>
      <c r="D170" s="69"/>
      <c r="E170" s="70"/>
      <c r="F170" s="70"/>
    </row>
    <row r="171" spans="1:6" x14ac:dyDescent="0.2">
      <c r="A171" s="89"/>
      <c r="B171" s="156"/>
      <c r="C171" s="148"/>
      <c r="D171" s="157"/>
      <c r="E171" s="158"/>
      <c r="F171" s="158"/>
    </row>
    <row r="172" spans="1:6" x14ac:dyDescent="0.2">
      <c r="A172" s="149">
        <f>COUNT($A$10:A171)+1</f>
        <v>32</v>
      </c>
      <c r="B172" s="210" t="s">
        <v>209</v>
      </c>
      <c r="C172" s="151"/>
      <c r="D172" s="152"/>
      <c r="E172" s="153"/>
      <c r="F172" s="153"/>
    </row>
    <row r="173" spans="1:6" ht="153" x14ac:dyDescent="0.2">
      <c r="A173" s="149"/>
      <c r="B173" s="155" t="s">
        <v>210</v>
      </c>
      <c r="C173" s="151"/>
      <c r="D173" s="152"/>
      <c r="E173" s="25"/>
      <c r="F173" s="153"/>
    </row>
    <row r="174" spans="1:6" x14ac:dyDescent="0.2">
      <c r="A174" s="149"/>
      <c r="B174" s="210" t="s">
        <v>211</v>
      </c>
      <c r="C174" s="151">
        <v>1</v>
      </c>
      <c r="D174" s="152" t="s">
        <v>123</v>
      </c>
      <c r="E174" s="41"/>
      <c r="F174" s="153">
        <f>C174*E174</f>
        <v>0</v>
      </c>
    </row>
    <row r="175" spans="1:6" x14ac:dyDescent="0.2">
      <c r="A175" s="164"/>
      <c r="B175" s="161"/>
      <c r="C175" s="162"/>
      <c r="D175" s="69"/>
      <c r="E175" s="70"/>
      <c r="F175" s="70"/>
    </row>
    <row r="176" spans="1:6" x14ac:dyDescent="0.2">
      <c r="A176" s="89"/>
      <c r="B176" s="156"/>
      <c r="C176" s="148"/>
      <c r="D176" s="157"/>
      <c r="E176" s="158"/>
      <c r="F176" s="158"/>
    </row>
    <row r="177" spans="1:6" ht="25.5" x14ac:dyDescent="0.2">
      <c r="A177" s="149">
        <f>COUNT($A$12:A176)+1</f>
        <v>33</v>
      </c>
      <c r="B177" s="210" t="s">
        <v>481</v>
      </c>
      <c r="C177" s="151"/>
      <c r="D177" s="152"/>
      <c r="E177" s="153"/>
      <c r="F177" s="153"/>
    </row>
    <row r="178" spans="1:6" ht="76.5" x14ac:dyDescent="0.2">
      <c r="A178" s="160"/>
      <c r="B178" s="155" t="s">
        <v>482</v>
      </c>
      <c r="C178" s="151"/>
      <c r="D178" s="152"/>
      <c r="E178" s="153"/>
      <c r="F178" s="153"/>
    </row>
    <row r="179" spans="1:6" x14ac:dyDescent="0.2">
      <c r="A179" s="160"/>
      <c r="B179" s="210" t="s">
        <v>483</v>
      </c>
      <c r="C179" s="151">
        <v>1</v>
      </c>
      <c r="D179" s="152" t="s">
        <v>1</v>
      </c>
      <c r="E179" s="41"/>
      <c r="F179" s="153">
        <f>+E179*C179</f>
        <v>0</v>
      </c>
    </row>
    <row r="180" spans="1:6" x14ac:dyDescent="0.2">
      <c r="A180" s="88"/>
      <c r="B180" s="161"/>
      <c r="C180" s="162"/>
      <c r="D180" s="69"/>
      <c r="E180" s="70"/>
      <c r="F180" s="70"/>
    </row>
    <row r="181" spans="1:6" x14ac:dyDescent="0.2">
      <c r="A181" s="163"/>
      <c r="B181" s="156"/>
      <c r="C181" s="148"/>
      <c r="D181" s="157"/>
      <c r="E181" s="158"/>
      <c r="F181" s="159"/>
    </row>
    <row r="182" spans="1:6" x14ac:dyDescent="0.2">
      <c r="A182" s="149">
        <f>COUNT($A$12:A180)+1</f>
        <v>34</v>
      </c>
      <c r="B182" s="210" t="s">
        <v>484</v>
      </c>
      <c r="C182" s="151"/>
      <c r="D182" s="152"/>
      <c r="E182" s="153"/>
      <c r="F182" s="154"/>
    </row>
    <row r="183" spans="1:6" ht="51" x14ac:dyDescent="0.2">
      <c r="A183" s="149"/>
      <c r="B183" s="155" t="s">
        <v>485</v>
      </c>
      <c r="C183" s="151"/>
      <c r="D183" s="152"/>
      <c r="E183" s="153"/>
      <c r="F183" s="154"/>
    </row>
    <row r="184" spans="1:6" ht="14.25" x14ac:dyDescent="0.2">
      <c r="A184" s="149"/>
      <c r="B184" s="155"/>
      <c r="C184" s="151">
        <v>1</v>
      </c>
      <c r="D184" s="152" t="s">
        <v>35</v>
      </c>
      <c r="E184" s="41"/>
      <c r="F184" s="153">
        <f>C184*E184</f>
        <v>0</v>
      </c>
    </row>
    <row r="185" spans="1:6" x14ac:dyDescent="0.2">
      <c r="A185" s="164"/>
      <c r="B185" s="161"/>
      <c r="C185" s="162"/>
      <c r="D185" s="69"/>
      <c r="E185" s="70"/>
      <c r="F185" s="70"/>
    </row>
    <row r="186" spans="1:6" x14ac:dyDescent="0.2">
      <c r="A186" s="89"/>
      <c r="B186" s="156"/>
      <c r="C186" s="148"/>
      <c r="D186" s="157"/>
      <c r="E186" s="158"/>
      <c r="F186" s="158"/>
    </row>
    <row r="187" spans="1:6" x14ac:dyDescent="0.2">
      <c r="A187" s="149">
        <f>COUNT($A$11:A186)+1</f>
        <v>35</v>
      </c>
      <c r="B187" s="210" t="s">
        <v>124</v>
      </c>
      <c r="C187" s="151"/>
      <c r="D187" s="152"/>
      <c r="E187" s="153"/>
      <c r="F187" s="153"/>
    </row>
    <row r="188" spans="1:6" ht="38.25" x14ac:dyDescent="0.2">
      <c r="A188" s="160"/>
      <c r="B188" s="155" t="s">
        <v>125</v>
      </c>
      <c r="C188" s="151"/>
      <c r="D188" s="152"/>
      <c r="E188" s="153"/>
      <c r="F188" s="153"/>
    </row>
    <row r="189" spans="1:6" x14ac:dyDescent="0.2">
      <c r="A189" s="160"/>
      <c r="B189" s="210"/>
      <c r="C189" s="151">
        <v>30</v>
      </c>
      <c r="D189" s="152" t="s">
        <v>1</v>
      </c>
      <c r="E189" s="41"/>
      <c r="F189" s="153">
        <f>C189*E189</f>
        <v>0</v>
      </c>
    </row>
    <row r="190" spans="1:6" x14ac:dyDescent="0.2">
      <c r="A190" s="88"/>
      <c r="B190" s="161"/>
      <c r="C190" s="162"/>
      <c r="D190" s="69"/>
      <c r="E190" s="70"/>
      <c r="F190" s="70"/>
    </row>
    <row r="191" spans="1:6" x14ac:dyDescent="0.2">
      <c r="A191" s="89"/>
      <c r="B191" s="156"/>
      <c r="C191" s="148"/>
      <c r="D191" s="157"/>
      <c r="E191" s="158"/>
      <c r="F191" s="158"/>
    </row>
    <row r="192" spans="1:6" x14ac:dyDescent="0.2">
      <c r="A192" s="149">
        <f>COUNT($A$11:A191)+1</f>
        <v>36</v>
      </c>
      <c r="B192" s="210" t="s">
        <v>126</v>
      </c>
      <c r="C192" s="151"/>
      <c r="D192" s="152"/>
      <c r="E192" s="153"/>
      <c r="F192" s="153"/>
    </row>
    <row r="193" spans="1:6" ht="63.75" x14ac:dyDescent="0.2">
      <c r="A193" s="160"/>
      <c r="B193" s="155" t="s">
        <v>141</v>
      </c>
      <c r="C193" s="151"/>
      <c r="D193" s="152"/>
      <c r="E193" s="153"/>
      <c r="F193" s="153"/>
    </row>
    <row r="194" spans="1:6" ht="14.25" x14ac:dyDescent="0.2">
      <c r="A194" s="160"/>
      <c r="B194" s="210"/>
      <c r="C194" s="151">
        <v>48</v>
      </c>
      <c r="D194" s="152" t="s">
        <v>30</v>
      </c>
      <c r="E194" s="41"/>
      <c r="F194" s="153">
        <f>C194*E194</f>
        <v>0</v>
      </c>
    </row>
    <row r="195" spans="1:6" x14ac:dyDescent="0.2">
      <c r="A195" s="88"/>
      <c r="B195" s="161"/>
      <c r="C195" s="162"/>
      <c r="D195" s="69"/>
      <c r="E195" s="70"/>
      <c r="F195" s="70"/>
    </row>
    <row r="196" spans="1:6" x14ac:dyDescent="0.2">
      <c r="A196" s="89"/>
      <c r="B196" s="156"/>
      <c r="C196" s="148"/>
      <c r="D196" s="157"/>
      <c r="E196" s="158"/>
      <c r="F196" s="158"/>
    </row>
    <row r="197" spans="1:6" x14ac:dyDescent="0.2">
      <c r="A197" s="149">
        <f>COUNT($A$11:A196)+1</f>
        <v>37</v>
      </c>
      <c r="B197" s="210" t="s">
        <v>127</v>
      </c>
      <c r="C197" s="151"/>
      <c r="D197" s="152"/>
      <c r="E197" s="153"/>
      <c r="F197" s="153"/>
    </row>
    <row r="198" spans="1:6" ht="38.25" x14ac:dyDescent="0.2">
      <c r="A198" s="160"/>
      <c r="B198" s="155" t="s">
        <v>128</v>
      </c>
      <c r="C198" s="151"/>
      <c r="D198" s="152"/>
      <c r="E198" s="153"/>
      <c r="F198" s="153"/>
    </row>
    <row r="199" spans="1:6" ht="14.25" x14ac:dyDescent="0.2">
      <c r="A199" s="160"/>
      <c r="B199" s="210"/>
      <c r="C199" s="151">
        <v>48</v>
      </c>
      <c r="D199" s="152" t="s">
        <v>30</v>
      </c>
      <c r="E199" s="41"/>
      <c r="F199" s="153">
        <f>C199*E199</f>
        <v>0</v>
      </c>
    </row>
    <row r="200" spans="1:6" x14ac:dyDescent="0.2">
      <c r="A200" s="88"/>
      <c r="B200" s="161"/>
      <c r="C200" s="162"/>
      <c r="D200" s="69"/>
      <c r="E200" s="70"/>
      <c r="F200" s="70"/>
    </row>
    <row r="201" spans="1:6" x14ac:dyDescent="0.2">
      <c r="A201" s="89"/>
      <c r="B201" s="156"/>
      <c r="C201" s="148"/>
      <c r="D201" s="157"/>
      <c r="E201" s="158"/>
      <c r="F201" s="158"/>
    </row>
    <row r="202" spans="1:6" x14ac:dyDescent="0.2">
      <c r="A202" s="149">
        <f>COUNT($A$10:A200)+1</f>
        <v>38</v>
      </c>
      <c r="B202" s="210" t="s">
        <v>185</v>
      </c>
      <c r="C202" s="151"/>
      <c r="D202" s="152"/>
      <c r="E202" s="153"/>
      <c r="F202" s="153"/>
    </row>
    <row r="203" spans="1:6" ht="63.75" x14ac:dyDescent="0.2">
      <c r="A203" s="160"/>
      <c r="B203" s="155" t="s">
        <v>186</v>
      </c>
      <c r="C203" s="151"/>
      <c r="D203" s="152"/>
      <c r="E203" s="153"/>
      <c r="F203" s="153"/>
    </row>
    <row r="204" spans="1:6" x14ac:dyDescent="0.2">
      <c r="A204" s="160"/>
      <c r="B204" s="210"/>
      <c r="C204" s="151">
        <v>1</v>
      </c>
      <c r="D204" s="152" t="s">
        <v>1</v>
      </c>
      <c r="E204" s="41"/>
      <c r="F204" s="153">
        <f>E204*C204</f>
        <v>0</v>
      </c>
    </row>
    <row r="205" spans="1:6" x14ac:dyDescent="0.2">
      <c r="A205" s="88"/>
      <c r="B205" s="161"/>
      <c r="C205" s="162"/>
      <c r="D205" s="69"/>
      <c r="E205" s="70"/>
      <c r="F205" s="70"/>
    </row>
    <row r="206" spans="1:6" x14ac:dyDescent="0.2">
      <c r="A206" s="89"/>
      <c r="B206" s="156"/>
      <c r="C206" s="148"/>
      <c r="D206" s="157"/>
      <c r="E206" s="158"/>
      <c r="F206" s="158"/>
    </row>
    <row r="207" spans="1:6" x14ac:dyDescent="0.2">
      <c r="A207" s="149">
        <f>COUNT($A$11:A206)+1</f>
        <v>39</v>
      </c>
      <c r="B207" s="210" t="s">
        <v>129</v>
      </c>
      <c r="C207" s="151"/>
      <c r="D207" s="152"/>
      <c r="E207" s="153"/>
      <c r="F207" s="153"/>
    </row>
    <row r="208" spans="1:6" ht="63.75" x14ac:dyDescent="0.2">
      <c r="A208" s="160"/>
      <c r="B208" s="155" t="s">
        <v>130</v>
      </c>
      <c r="C208" s="151"/>
      <c r="D208" s="152"/>
      <c r="E208" s="153"/>
      <c r="F208" s="153"/>
    </row>
    <row r="209" spans="1:6" ht="14.25" x14ac:dyDescent="0.2">
      <c r="A209" s="160"/>
      <c r="B209" s="210"/>
      <c r="C209" s="151">
        <v>4</v>
      </c>
      <c r="D209" s="152" t="s">
        <v>35</v>
      </c>
      <c r="E209" s="41"/>
      <c r="F209" s="153">
        <f>C209*E209</f>
        <v>0</v>
      </c>
    </row>
    <row r="210" spans="1:6" x14ac:dyDescent="0.2">
      <c r="A210" s="88"/>
      <c r="B210" s="161"/>
      <c r="C210" s="162"/>
      <c r="D210" s="69"/>
      <c r="E210" s="70"/>
      <c r="F210" s="70"/>
    </row>
    <row r="211" spans="1:6" x14ac:dyDescent="0.2">
      <c r="A211" s="89"/>
      <c r="B211" s="156"/>
      <c r="C211" s="148"/>
      <c r="D211" s="157"/>
      <c r="E211" s="158"/>
      <c r="F211" s="159"/>
    </row>
    <row r="212" spans="1:6" x14ac:dyDescent="0.2">
      <c r="A212" s="149">
        <f>COUNT($A$13:A211)+1</f>
        <v>40</v>
      </c>
      <c r="B212" s="210" t="s">
        <v>19</v>
      </c>
      <c r="C212" s="151"/>
      <c r="D212" s="152"/>
      <c r="E212" s="153"/>
      <c r="F212" s="154"/>
    </row>
    <row r="213" spans="1:6" ht="51" x14ac:dyDescent="0.2">
      <c r="A213" s="160"/>
      <c r="B213" s="155" t="s">
        <v>84</v>
      </c>
      <c r="C213" s="151"/>
      <c r="D213" s="152"/>
      <c r="E213" s="153"/>
      <c r="F213" s="154"/>
    </row>
    <row r="214" spans="1:6" x14ac:dyDescent="0.2">
      <c r="A214" s="160"/>
      <c r="B214" s="155"/>
      <c r="C214" s="151">
        <v>1</v>
      </c>
      <c r="D214" s="152" t="s">
        <v>1</v>
      </c>
      <c r="E214" s="41"/>
      <c r="F214" s="153">
        <f>C214*E214</f>
        <v>0</v>
      </c>
    </row>
    <row r="215" spans="1:6" x14ac:dyDescent="0.2">
      <c r="A215" s="88"/>
      <c r="B215" s="161"/>
      <c r="C215" s="162"/>
      <c r="D215" s="69"/>
      <c r="E215" s="70"/>
      <c r="F215" s="70"/>
    </row>
    <row r="216" spans="1:6" x14ac:dyDescent="0.2">
      <c r="A216" s="89"/>
      <c r="B216" s="156"/>
      <c r="C216" s="148"/>
      <c r="D216" s="157"/>
      <c r="E216" s="158"/>
      <c r="F216" s="158"/>
    </row>
    <row r="217" spans="1:6" ht="25.5" x14ac:dyDescent="0.2">
      <c r="A217" s="149">
        <f>COUNT($A$13:A216)+1</f>
        <v>41</v>
      </c>
      <c r="B217" s="210" t="s">
        <v>79</v>
      </c>
      <c r="C217" s="151"/>
      <c r="D217" s="152"/>
      <c r="E217" s="153"/>
      <c r="F217" s="153"/>
    </row>
    <row r="218" spans="1:6" ht="102" x14ac:dyDescent="0.2">
      <c r="A218" s="160"/>
      <c r="B218" s="155" t="s">
        <v>86</v>
      </c>
      <c r="C218" s="151"/>
      <c r="D218" s="152"/>
      <c r="E218" s="153"/>
      <c r="F218" s="153"/>
    </row>
    <row r="219" spans="1:6" x14ac:dyDescent="0.2">
      <c r="A219" s="160"/>
      <c r="B219" s="155"/>
      <c r="C219" s="151">
        <v>1</v>
      </c>
      <c r="D219" s="152" t="s">
        <v>1</v>
      </c>
      <c r="E219" s="41"/>
      <c r="F219" s="153">
        <f>C219*E219</f>
        <v>0</v>
      </c>
    </row>
    <row r="220" spans="1:6" x14ac:dyDescent="0.2">
      <c r="A220" s="88"/>
      <c r="B220" s="161"/>
      <c r="C220" s="162"/>
      <c r="D220" s="69"/>
      <c r="E220" s="70"/>
      <c r="F220" s="70"/>
    </row>
    <row r="221" spans="1:6" x14ac:dyDescent="0.2">
      <c r="A221" s="89"/>
      <c r="B221" s="156"/>
      <c r="C221" s="148"/>
      <c r="D221" s="157"/>
      <c r="E221" s="158"/>
      <c r="F221" s="158"/>
    </row>
    <row r="222" spans="1:6" x14ac:dyDescent="0.2">
      <c r="A222" s="149">
        <f>COUNT($A$11:A221)+1</f>
        <v>42</v>
      </c>
      <c r="B222" s="210" t="s">
        <v>145</v>
      </c>
      <c r="C222" s="151"/>
      <c r="D222" s="152"/>
      <c r="E222" s="153"/>
      <c r="F222" s="153"/>
    </row>
    <row r="223" spans="1:6" x14ac:dyDescent="0.2">
      <c r="A223" s="160"/>
      <c r="B223" s="155" t="s">
        <v>148</v>
      </c>
      <c r="C223" s="151"/>
      <c r="D223" s="152"/>
      <c r="E223" s="153"/>
      <c r="F223" s="153"/>
    </row>
    <row r="224" spans="1:6" x14ac:dyDescent="0.2">
      <c r="A224" s="160"/>
      <c r="B224" s="210" t="s">
        <v>146</v>
      </c>
      <c r="C224" s="151"/>
      <c r="D224" s="152"/>
      <c r="E224" s="33"/>
      <c r="F224" s="153"/>
    </row>
    <row r="225" spans="1:6" x14ac:dyDescent="0.2">
      <c r="A225" s="160"/>
      <c r="B225" s="155" t="s">
        <v>147</v>
      </c>
      <c r="C225" s="151">
        <v>2</v>
      </c>
      <c r="D225" s="152" t="s">
        <v>142</v>
      </c>
      <c r="E225" s="41"/>
      <c r="F225" s="153">
        <f t="shared" ref="F225" si="1">C225*E225</f>
        <v>0</v>
      </c>
    </row>
    <row r="226" spans="1:6" x14ac:dyDescent="0.2">
      <c r="A226" s="88"/>
      <c r="B226" s="161"/>
      <c r="C226" s="162"/>
      <c r="D226" s="101"/>
      <c r="E226" s="70"/>
      <c r="F226" s="70"/>
    </row>
    <row r="227" spans="1:6" x14ac:dyDescent="0.2">
      <c r="A227" s="89"/>
      <c r="B227" s="61"/>
      <c r="C227" s="148"/>
      <c r="D227" s="165"/>
      <c r="E227" s="27"/>
      <c r="F227" s="27"/>
    </row>
    <row r="228" spans="1:6" x14ac:dyDescent="0.2">
      <c r="A228" s="149">
        <f>COUNT($A$11:A227)+1</f>
        <v>43</v>
      </c>
      <c r="B228" s="210" t="s">
        <v>193</v>
      </c>
      <c r="C228" s="151"/>
      <c r="D228" s="152"/>
      <c r="E228" s="153"/>
      <c r="F228" s="153"/>
    </row>
    <row r="229" spans="1:6" ht="51" x14ac:dyDescent="0.2">
      <c r="A229" s="160"/>
      <c r="B229" s="155" t="s">
        <v>194</v>
      </c>
      <c r="C229" s="151"/>
      <c r="D229" s="152"/>
      <c r="E229" s="153"/>
      <c r="F229" s="153"/>
    </row>
    <row r="230" spans="1:6" x14ac:dyDescent="0.2">
      <c r="A230" s="160"/>
      <c r="B230" s="155"/>
      <c r="C230" s="151">
        <v>5</v>
      </c>
      <c r="D230" s="152" t="s">
        <v>195</v>
      </c>
      <c r="E230" s="41"/>
      <c r="F230" s="153">
        <f>C230*E230</f>
        <v>0</v>
      </c>
    </row>
    <row r="231" spans="1:6" x14ac:dyDescent="0.2">
      <c r="A231" s="88"/>
      <c r="B231" s="161"/>
      <c r="C231" s="162"/>
      <c r="D231" s="69"/>
      <c r="E231" s="70"/>
      <c r="F231" s="70"/>
    </row>
    <row r="232" spans="1:6" x14ac:dyDescent="0.2">
      <c r="A232" s="89"/>
      <c r="B232" s="61"/>
      <c r="C232" s="26"/>
      <c r="D232" s="27"/>
      <c r="E232" s="28"/>
      <c r="F232" s="26"/>
    </row>
    <row r="233" spans="1:6" ht="25.5" x14ac:dyDescent="0.2">
      <c r="A233" s="149">
        <f>COUNT($A$13:A232)+1</f>
        <v>44</v>
      </c>
      <c r="B233" s="210" t="s">
        <v>21</v>
      </c>
      <c r="C233" s="154"/>
      <c r="D233" s="152"/>
      <c r="E233" s="187"/>
      <c r="F233" s="154"/>
    </row>
    <row r="234" spans="1:6" ht="102" x14ac:dyDescent="0.2">
      <c r="A234" s="160"/>
      <c r="B234" s="155" t="s">
        <v>80</v>
      </c>
      <c r="C234" s="154"/>
      <c r="D234" s="152"/>
      <c r="E234" s="153"/>
      <c r="F234" s="154"/>
    </row>
    <row r="235" spans="1:6" x14ac:dyDescent="0.2">
      <c r="A235" s="149"/>
      <c r="B235" s="188"/>
      <c r="C235" s="189"/>
      <c r="D235" s="190">
        <v>0.05</v>
      </c>
      <c r="E235" s="154"/>
      <c r="F235" s="153">
        <f>SUM(F13:F234)*D235</f>
        <v>0</v>
      </c>
    </row>
    <row r="236" spans="1:6" x14ac:dyDescent="0.2">
      <c r="A236" s="164"/>
      <c r="B236" s="191"/>
      <c r="C236" s="192"/>
      <c r="D236" s="193"/>
      <c r="E236" s="194"/>
      <c r="F236" s="70"/>
    </row>
    <row r="237" spans="1:6" x14ac:dyDescent="0.2">
      <c r="A237" s="160"/>
      <c r="B237" s="155"/>
      <c r="C237" s="154"/>
      <c r="D237" s="152"/>
      <c r="E237" s="154"/>
      <c r="F237" s="154"/>
    </row>
    <row r="238" spans="1:6" x14ac:dyDescent="0.2">
      <c r="A238" s="149">
        <f>COUNT($A$13:A236)+1</f>
        <v>45</v>
      </c>
      <c r="B238" s="210" t="s">
        <v>81</v>
      </c>
      <c r="C238" s="154"/>
      <c r="D238" s="152"/>
      <c r="E238" s="154"/>
      <c r="F238" s="154"/>
    </row>
    <row r="239" spans="1:6" ht="38.25" x14ac:dyDescent="0.2">
      <c r="A239" s="160"/>
      <c r="B239" s="155" t="s">
        <v>23</v>
      </c>
      <c r="C239" s="189"/>
      <c r="D239" s="190">
        <v>0.1</v>
      </c>
      <c r="E239" s="154"/>
      <c r="F239" s="153">
        <f>SUM(F13:F233)*D239</f>
        <v>0</v>
      </c>
    </row>
    <row r="240" spans="1:6" x14ac:dyDescent="0.2">
      <c r="A240" s="88"/>
      <c r="C240" s="154"/>
      <c r="D240" s="152"/>
      <c r="E240" s="187"/>
      <c r="F240" s="154"/>
    </row>
    <row r="241" spans="1:6" x14ac:dyDescent="0.2">
      <c r="A241" s="196"/>
      <c r="B241" s="197" t="s">
        <v>2</v>
      </c>
      <c r="C241" s="198"/>
      <c r="D241" s="199"/>
      <c r="E241" s="200" t="s">
        <v>34</v>
      </c>
      <c r="F241" s="200">
        <f>SUM(F15:F240)</f>
        <v>0</v>
      </c>
    </row>
  </sheetData>
  <sheetProtection algorithmName="SHA-512" hashValue="YDLpTDOJbB5BfnokpgdRgaeLMZrVKuew7c1EgqLfEiUm/5gZglK0lHaV1gDZ6DVunuJVlXkKv1Wp7aOTA2uFrg==" saltValue="3JzhfeAr0KxratupvR0V9Q=="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8" manualBreakCount="8">
    <brk id="31" max="5" man="1"/>
    <brk id="61" max="5" man="1"/>
    <brk id="83" max="5" man="1"/>
    <brk id="109" max="5" man="1"/>
    <brk id="139" max="5" man="1"/>
    <brk id="160" max="5" man="1"/>
    <brk id="170" max="5" man="1"/>
    <brk id="19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C9B4D-9C87-46A9-912B-9ACC1A3DC8AE}">
  <sheetPr>
    <tabColor rgb="FFFFC000"/>
  </sheetPr>
  <dimension ref="A1:BJ303"/>
  <sheetViews>
    <sheetView topLeftCell="A15" zoomScaleNormal="100" zoomScaleSheetLayoutView="100" workbookViewId="0">
      <selection activeCell="E27" sqref="E27"/>
    </sheetView>
  </sheetViews>
  <sheetFormatPr defaultColWidth="9.140625" defaultRowHeight="12.75" x14ac:dyDescent="0.2"/>
  <cols>
    <col min="1" max="1" width="6.7109375" style="21" customWidth="1"/>
    <col min="2" max="2" width="36.7109375" style="67" customWidth="1"/>
    <col min="3" max="3" width="6.7109375" style="24" customWidth="1"/>
    <col min="4" max="4" width="6.7109375" style="25" customWidth="1"/>
    <col min="5" max="5" width="14.7109375" style="23" customWidth="1"/>
    <col min="6" max="6" width="14.7109375" style="24" customWidth="1"/>
    <col min="7" max="7" width="9.140625" style="50"/>
    <col min="8" max="8" width="10.140625" style="50" bestFit="1" customWidth="1"/>
    <col min="9" max="62" width="9.140625" style="50"/>
    <col min="63" max="16384" width="9.140625" style="25"/>
  </cols>
  <sheetData>
    <row r="1" spans="1:6" x14ac:dyDescent="0.2">
      <c r="A1" s="20" t="s">
        <v>133</v>
      </c>
      <c r="B1" s="107" t="s">
        <v>6</v>
      </c>
      <c r="C1" s="21"/>
      <c r="D1" s="22"/>
    </row>
    <row r="2" spans="1:6" x14ac:dyDescent="0.2">
      <c r="A2" s="20" t="s">
        <v>134</v>
      </c>
      <c r="B2" s="107" t="s">
        <v>7</v>
      </c>
      <c r="C2" s="21"/>
      <c r="D2" s="22"/>
    </row>
    <row r="3" spans="1:6" x14ac:dyDescent="0.2">
      <c r="A3" s="20" t="s">
        <v>136</v>
      </c>
      <c r="B3" s="107" t="s">
        <v>154</v>
      </c>
      <c r="C3" s="339"/>
      <c r="D3" s="339"/>
      <c r="E3" s="339"/>
    </row>
    <row r="4" spans="1:6" x14ac:dyDescent="0.2">
      <c r="A4" s="20"/>
      <c r="B4" s="107" t="s">
        <v>153</v>
      </c>
      <c r="C4" s="21"/>
      <c r="D4" s="22"/>
    </row>
    <row r="5" spans="1:6" ht="76.5" x14ac:dyDescent="0.2">
      <c r="A5" s="96" t="s">
        <v>0</v>
      </c>
      <c r="B5" s="97" t="s">
        <v>27</v>
      </c>
      <c r="C5" s="98" t="s">
        <v>8</v>
      </c>
      <c r="D5" s="98" t="s">
        <v>9</v>
      </c>
      <c r="E5" s="99" t="s">
        <v>31</v>
      </c>
      <c r="F5" s="266" t="s">
        <v>32</v>
      </c>
    </row>
    <row r="6" spans="1:6" x14ac:dyDescent="0.2">
      <c r="A6" s="81">
        <v>1</v>
      </c>
      <c r="B6" s="61"/>
      <c r="C6" s="26"/>
      <c r="D6" s="27"/>
      <c r="E6" s="28"/>
      <c r="F6" s="26"/>
    </row>
    <row r="7" spans="1:6" x14ac:dyDescent="0.2">
      <c r="A7" s="166"/>
      <c r="B7" s="107" t="s">
        <v>106</v>
      </c>
    </row>
    <row r="8" spans="1:6" x14ac:dyDescent="0.2">
      <c r="A8" s="166"/>
      <c r="B8" s="340" t="s">
        <v>105</v>
      </c>
      <c r="C8" s="340"/>
      <c r="D8" s="340"/>
      <c r="E8" s="340"/>
      <c r="F8" s="340"/>
    </row>
    <row r="9" spans="1:6" x14ac:dyDescent="0.2">
      <c r="A9" s="166"/>
      <c r="B9" s="340"/>
      <c r="C9" s="340"/>
      <c r="D9" s="340"/>
      <c r="E9" s="340"/>
      <c r="F9" s="340"/>
    </row>
    <row r="10" spans="1:6" x14ac:dyDescent="0.2">
      <c r="A10" s="166"/>
      <c r="B10" s="167"/>
      <c r="C10" s="167"/>
      <c r="D10" s="167"/>
      <c r="E10" s="167"/>
      <c r="F10" s="167"/>
    </row>
    <row r="11" spans="1:6" x14ac:dyDescent="0.2">
      <c r="A11" s="166"/>
    </row>
    <row r="12" spans="1:6" x14ac:dyDescent="0.2">
      <c r="A12" s="81"/>
      <c r="B12" s="61"/>
      <c r="C12" s="26"/>
      <c r="D12" s="27"/>
      <c r="E12" s="28"/>
      <c r="F12" s="26"/>
    </row>
    <row r="13" spans="1:6" x14ac:dyDescent="0.2">
      <c r="A13" s="149">
        <f>COUNT(A6+1)</f>
        <v>1</v>
      </c>
      <c r="B13" s="210" t="s">
        <v>10</v>
      </c>
      <c r="C13" s="154"/>
      <c r="D13" s="152"/>
      <c r="E13" s="153"/>
      <c r="F13" s="153"/>
    </row>
    <row r="14" spans="1:6" ht="51" x14ac:dyDescent="0.2">
      <c r="A14" s="149"/>
      <c r="B14" s="155" t="s">
        <v>38</v>
      </c>
      <c r="C14" s="154"/>
      <c r="D14" s="152"/>
      <c r="E14" s="153"/>
      <c r="F14" s="153"/>
    </row>
    <row r="15" spans="1:6" ht="14.25" x14ac:dyDescent="0.2">
      <c r="A15" s="149"/>
      <c r="B15" s="155"/>
      <c r="C15" s="151">
        <v>107</v>
      </c>
      <c r="D15" s="152" t="s">
        <v>30</v>
      </c>
      <c r="E15" s="41"/>
      <c r="F15" s="153">
        <f>C15*E15</f>
        <v>0</v>
      </c>
    </row>
    <row r="16" spans="1:6" x14ac:dyDescent="0.2">
      <c r="A16" s="164"/>
      <c r="B16" s="161"/>
      <c r="C16" s="162"/>
      <c r="D16" s="69"/>
      <c r="E16" s="70"/>
      <c r="F16" s="70"/>
    </row>
    <row r="17" spans="1:6" x14ac:dyDescent="0.2">
      <c r="A17" s="163"/>
      <c r="B17" s="156"/>
      <c r="C17" s="148"/>
      <c r="D17" s="157"/>
      <c r="E17" s="158"/>
      <c r="F17" s="159"/>
    </row>
    <row r="18" spans="1:6" x14ac:dyDescent="0.2">
      <c r="A18" s="149">
        <f>COUNT($A$13:A17)+1</f>
        <v>2</v>
      </c>
      <c r="B18" s="210" t="s">
        <v>14</v>
      </c>
      <c r="C18" s="151"/>
      <c r="D18" s="152"/>
      <c r="E18" s="153"/>
      <c r="F18" s="154"/>
    </row>
    <row r="19" spans="1:6" ht="63.75" x14ac:dyDescent="0.2">
      <c r="A19" s="149"/>
      <c r="B19" s="155" t="s">
        <v>29</v>
      </c>
      <c r="C19" s="151"/>
      <c r="D19" s="152"/>
      <c r="E19" s="153"/>
      <c r="F19" s="154"/>
    </row>
    <row r="20" spans="1:6" x14ac:dyDescent="0.2">
      <c r="A20" s="149"/>
      <c r="B20" s="168" t="s">
        <v>157</v>
      </c>
      <c r="C20" s="151"/>
      <c r="D20" s="152"/>
      <c r="E20" s="153"/>
      <c r="F20" s="154"/>
    </row>
    <row r="21" spans="1:6" ht="14.25" x14ac:dyDescent="0.2">
      <c r="A21" s="149"/>
      <c r="B21" s="155"/>
      <c r="C21" s="151">
        <v>10</v>
      </c>
      <c r="D21" s="152" t="s">
        <v>30</v>
      </c>
      <c r="E21" s="41"/>
      <c r="F21" s="153">
        <f>C21*E21</f>
        <v>0</v>
      </c>
    </row>
    <row r="22" spans="1:6" x14ac:dyDescent="0.2">
      <c r="A22" s="164"/>
      <c r="B22" s="161"/>
      <c r="C22" s="162"/>
      <c r="D22" s="69"/>
      <c r="E22" s="70"/>
      <c r="F22" s="70"/>
    </row>
    <row r="23" spans="1:6" x14ac:dyDescent="0.2">
      <c r="A23" s="163"/>
      <c r="B23" s="156"/>
      <c r="C23" s="148"/>
      <c r="D23" s="157"/>
      <c r="E23" s="158"/>
      <c r="F23" s="159"/>
    </row>
    <row r="24" spans="1:6" x14ac:dyDescent="0.2">
      <c r="A24" s="149">
        <f>COUNT($A$13:A23)+1</f>
        <v>3</v>
      </c>
      <c r="B24" s="210" t="s">
        <v>40</v>
      </c>
      <c r="C24" s="151"/>
      <c r="D24" s="152"/>
      <c r="E24" s="153"/>
      <c r="F24" s="154"/>
    </row>
    <row r="25" spans="1:6" ht="89.25" x14ac:dyDescent="0.2">
      <c r="A25" s="149"/>
      <c r="B25" s="155" t="s">
        <v>41</v>
      </c>
      <c r="C25" s="151"/>
      <c r="D25" s="152"/>
      <c r="E25" s="153"/>
      <c r="F25" s="154"/>
    </row>
    <row r="26" spans="1:6" x14ac:dyDescent="0.2">
      <c r="A26" s="149"/>
      <c r="B26" s="168" t="s">
        <v>157</v>
      </c>
      <c r="C26" s="151"/>
      <c r="D26" s="152"/>
      <c r="E26" s="153"/>
      <c r="F26" s="154"/>
    </row>
    <row r="27" spans="1:6" x14ac:dyDescent="0.2">
      <c r="A27" s="149"/>
      <c r="B27" s="155"/>
      <c r="C27" s="151">
        <v>1</v>
      </c>
      <c r="D27" s="152" t="s">
        <v>1</v>
      </c>
      <c r="E27" s="41"/>
      <c r="F27" s="153">
        <f>C27*E27</f>
        <v>0</v>
      </c>
    </row>
    <row r="28" spans="1:6" x14ac:dyDescent="0.2">
      <c r="A28" s="164"/>
      <c r="B28" s="161"/>
      <c r="C28" s="162"/>
      <c r="D28" s="69"/>
      <c r="E28" s="70"/>
      <c r="F28" s="70"/>
    </row>
    <row r="29" spans="1:6" x14ac:dyDescent="0.2">
      <c r="A29" s="163"/>
      <c r="B29" s="156"/>
      <c r="C29" s="148"/>
      <c r="D29" s="157"/>
      <c r="E29" s="158"/>
      <c r="F29" s="158"/>
    </row>
    <row r="30" spans="1:6" x14ac:dyDescent="0.2">
      <c r="A30" s="149">
        <f>COUNT($A$12:A29)+1</f>
        <v>4</v>
      </c>
      <c r="B30" s="210" t="s">
        <v>11</v>
      </c>
      <c r="C30" s="151"/>
      <c r="D30" s="152"/>
      <c r="E30" s="153"/>
      <c r="F30" s="153"/>
    </row>
    <row r="31" spans="1:6" ht="51" x14ac:dyDescent="0.2">
      <c r="A31" s="149"/>
      <c r="B31" s="155" t="s">
        <v>169</v>
      </c>
      <c r="C31" s="151"/>
      <c r="D31" s="152"/>
      <c r="E31" s="153"/>
      <c r="F31" s="153"/>
    </row>
    <row r="32" spans="1:6" x14ac:dyDescent="0.2">
      <c r="A32" s="149"/>
      <c r="B32" s="155"/>
      <c r="C32" s="151">
        <v>2</v>
      </c>
      <c r="D32" s="152" t="s">
        <v>1</v>
      </c>
      <c r="E32" s="41"/>
      <c r="F32" s="153">
        <f>C32*E32</f>
        <v>0</v>
      </c>
    </row>
    <row r="33" spans="1:6" x14ac:dyDescent="0.2">
      <c r="A33" s="164"/>
      <c r="B33" s="161"/>
      <c r="C33" s="162"/>
      <c r="D33" s="69"/>
      <c r="E33" s="70"/>
      <c r="F33" s="70"/>
    </row>
    <row r="34" spans="1:6" x14ac:dyDescent="0.2">
      <c r="A34" s="89"/>
      <c r="B34" s="61"/>
      <c r="C34" s="148"/>
      <c r="D34" s="27"/>
      <c r="E34" s="28"/>
      <c r="F34" s="26"/>
    </row>
    <row r="35" spans="1:6" x14ac:dyDescent="0.2">
      <c r="A35" s="149">
        <f>COUNT($A$12:A34)+1</f>
        <v>5</v>
      </c>
      <c r="B35" s="210" t="s">
        <v>197</v>
      </c>
      <c r="C35" s="151"/>
      <c r="D35" s="152"/>
      <c r="E35" s="153"/>
      <c r="F35" s="154"/>
    </row>
    <row r="36" spans="1:6" ht="38.25" x14ac:dyDescent="0.2">
      <c r="A36" s="149"/>
      <c r="B36" s="155" t="s">
        <v>198</v>
      </c>
      <c r="C36" s="151"/>
      <c r="D36" s="152"/>
      <c r="E36" s="153"/>
      <c r="F36" s="154"/>
    </row>
    <row r="37" spans="1:6" x14ac:dyDescent="0.2">
      <c r="A37" s="149"/>
      <c r="B37" s="155"/>
      <c r="C37" s="151">
        <v>6</v>
      </c>
      <c r="D37" s="152" t="s">
        <v>1</v>
      </c>
      <c r="E37" s="41"/>
      <c r="F37" s="153">
        <f>C37*E37</f>
        <v>0</v>
      </c>
    </row>
    <row r="38" spans="1:6" x14ac:dyDescent="0.2">
      <c r="A38" s="149"/>
      <c r="B38" s="155"/>
      <c r="C38" s="151"/>
      <c r="D38" s="152"/>
      <c r="E38" s="153"/>
      <c r="F38" s="153"/>
    </row>
    <row r="39" spans="1:6" x14ac:dyDescent="0.2">
      <c r="A39" s="163"/>
      <c r="B39" s="156"/>
      <c r="C39" s="148"/>
      <c r="D39" s="157"/>
      <c r="E39" s="158"/>
      <c r="F39" s="159"/>
    </row>
    <row r="40" spans="1:6" x14ac:dyDescent="0.2">
      <c r="A40" s="149">
        <f>COUNT($A$13:A39)+1</f>
        <v>6</v>
      </c>
      <c r="B40" s="169" t="s">
        <v>42</v>
      </c>
      <c r="C40" s="151"/>
      <c r="D40" s="170"/>
      <c r="E40" s="171"/>
      <c r="F40" s="172"/>
    </row>
    <row r="41" spans="1:6" ht="76.5" x14ac:dyDescent="0.2">
      <c r="A41" s="149"/>
      <c r="B41" s="155" t="s">
        <v>43</v>
      </c>
      <c r="C41" s="151"/>
      <c r="D41" s="170"/>
      <c r="E41" s="171"/>
      <c r="F41" s="171"/>
    </row>
    <row r="42" spans="1:6" ht="14.25" x14ac:dyDescent="0.2">
      <c r="A42" s="149"/>
      <c r="B42" s="155"/>
      <c r="C42" s="151">
        <v>2</v>
      </c>
      <c r="D42" s="152" t="s">
        <v>30</v>
      </c>
      <c r="E42" s="41"/>
      <c r="F42" s="153">
        <f>E42*C42</f>
        <v>0</v>
      </c>
    </row>
    <row r="43" spans="1:6" x14ac:dyDescent="0.2">
      <c r="A43" s="164"/>
      <c r="B43" s="161"/>
      <c r="C43" s="162"/>
      <c r="D43" s="69"/>
      <c r="E43" s="70"/>
      <c r="F43" s="70"/>
    </row>
    <row r="44" spans="1:6" x14ac:dyDescent="0.2">
      <c r="A44" s="163"/>
      <c r="B44" s="156"/>
      <c r="C44" s="148"/>
      <c r="D44" s="157"/>
      <c r="E44" s="158"/>
      <c r="F44" s="158"/>
    </row>
    <row r="45" spans="1:6" x14ac:dyDescent="0.2">
      <c r="A45" s="149">
        <f>COUNT($A$13:A43)+1</f>
        <v>7</v>
      </c>
      <c r="B45" s="173" t="s">
        <v>44</v>
      </c>
      <c r="C45" s="151"/>
      <c r="D45" s="152"/>
      <c r="E45" s="153"/>
      <c r="F45" s="154"/>
    </row>
    <row r="46" spans="1:6" ht="51" x14ac:dyDescent="0.2">
      <c r="A46" s="149"/>
      <c r="B46" s="155" t="s">
        <v>45</v>
      </c>
      <c r="C46" s="151"/>
      <c r="D46" s="152"/>
      <c r="E46" s="153"/>
      <c r="F46" s="154"/>
    </row>
    <row r="47" spans="1:6" ht="14.25" x14ac:dyDescent="0.2">
      <c r="A47" s="149"/>
      <c r="B47" s="155"/>
      <c r="C47" s="151">
        <v>1</v>
      </c>
      <c r="D47" s="152" t="s">
        <v>30</v>
      </c>
      <c r="E47" s="41"/>
      <c r="F47" s="153">
        <f>E47*C47</f>
        <v>0</v>
      </c>
    </row>
    <row r="48" spans="1:6" x14ac:dyDescent="0.2">
      <c r="A48" s="164"/>
      <c r="B48" s="161"/>
      <c r="C48" s="162"/>
      <c r="D48" s="69"/>
      <c r="E48" s="70"/>
      <c r="F48" s="70"/>
    </row>
    <row r="49" spans="1:62" x14ac:dyDescent="0.2">
      <c r="A49" s="163"/>
      <c r="B49" s="156"/>
      <c r="C49" s="148"/>
      <c r="D49" s="157"/>
      <c r="E49" s="158"/>
      <c r="F49" s="159"/>
    </row>
    <row r="50" spans="1:62" x14ac:dyDescent="0.2">
      <c r="A50" s="149">
        <f>COUNT($A$13:A49)+1</f>
        <v>8</v>
      </c>
      <c r="B50" s="174" t="s">
        <v>46</v>
      </c>
      <c r="C50" s="151"/>
      <c r="D50" s="152"/>
      <c r="E50" s="153"/>
      <c r="F50" s="154"/>
    </row>
    <row r="51" spans="1:62" ht="76.5" x14ac:dyDescent="0.2">
      <c r="A51" s="149"/>
      <c r="B51" s="155" t="s">
        <v>47</v>
      </c>
      <c r="C51" s="151"/>
      <c r="D51" s="152"/>
      <c r="E51" s="153"/>
      <c r="F51" s="154"/>
    </row>
    <row r="52" spans="1:62" ht="14.25" x14ac:dyDescent="0.2">
      <c r="A52" s="149"/>
      <c r="B52" s="175"/>
      <c r="C52" s="151">
        <v>12</v>
      </c>
      <c r="D52" s="152" t="s">
        <v>30</v>
      </c>
      <c r="E52" s="41"/>
      <c r="F52" s="153">
        <f>E52*C52</f>
        <v>0</v>
      </c>
    </row>
    <row r="53" spans="1:62" x14ac:dyDescent="0.2">
      <c r="A53" s="149"/>
      <c r="B53" s="175"/>
      <c r="C53" s="151"/>
      <c r="D53" s="152"/>
      <c r="E53" s="158"/>
      <c r="F53" s="153"/>
    </row>
    <row r="54" spans="1:62" x14ac:dyDescent="0.2">
      <c r="A54" s="164"/>
      <c r="B54" s="176"/>
      <c r="C54" s="162"/>
      <c r="D54" s="69"/>
      <c r="E54" s="70"/>
      <c r="F54" s="70"/>
    </row>
    <row r="55" spans="1:62" x14ac:dyDescent="0.2">
      <c r="A55" s="149">
        <f>COUNT($A$12:A54)+1</f>
        <v>9</v>
      </c>
      <c r="B55" s="177" t="s">
        <v>48</v>
      </c>
      <c r="C55" s="151"/>
      <c r="D55" s="152"/>
      <c r="E55" s="153"/>
      <c r="F55" s="154"/>
    </row>
    <row r="56" spans="1:62" ht="38.25" x14ac:dyDescent="0.2">
      <c r="A56" s="149"/>
      <c r="B56" s="178" t="s">
        <v>49</v>
      </c>
      <c r="C56" s="151"/>
      <c r="D56" s="152"/>
      <c r="E56" s="153"/>
      <c r="F56" s="154"/>
    </row>
    <row r="57" spans="1:62" ht="14.25" x14ac:dyDescent="0.2">
      <c r="A57" s="149"/>
      <c r="B57" s="178"/>
      <c r="C57" s="151">
        <v>6</v>
      </c>
      <c r="D57" s="152" t="s">
        <v>36</v>
      </c>
      <c r="E57" s="41"/>
      <c r="F57" s="153">
        <f>E57*C57</f>
        <v>0</v>
      </c>
    </row>
    <row r="58" spans="1:62" x14ac:dyDescent="0.2">
      <c r="A58" s="164"/>
      <c r="B58" s="179"/>
      <c r="C58" s="162"/>
      <c r="D58" s="69"/>
      <c r="E58" s="70"/>
      <c r="F58" s="70"/>
    </row>
    <row r="59" spans="1:62" x14ac:dyDescent="0.2">
      <c r="A59" s="163"/>
      <c r="B59" s="156"/>
      <c r="C59" s="148"/>
      <c r="D59" s="157"/>
      <c r="E59" s="158"/>
      <c r="F59" s="159"/>
    </row>
    <row r="60" spans="1:62" x14ac:dyDescent="0.2">
      <c r="A60" s="149">
        <f>COUNT($A$12:A59)+1</f>
        <v>10</v>
      </c>
      <c r="B60" s="180" t="s">
        <v>50</v>
      </c>
      <c r="C60" s="151"/>
      <c r="D60" s="152"/>
      <c r="E60" s="153"/>
      <c r="F60" s="154"/>
    </row>
    <row r="61" spans="1:62" ht="76.5" x14ac:dyDescent="0.2">
      <c r="A61" s="149"/>
      <c r="B61" s="155" t="s">
        <v>51</v>
      </c>
      <c r="C61" s="151"/>
      <c r="D61" s="152"/>
      <c r="E61" s="153"/>
      <c r="F61" s="154"/>
    </row>
    <row r="62" spans="1:62" ht="14.25" x14ac:dyDescent="0.2">
      <c r="A62" s="149"/>
      <c r="B62" s="155"/>
      <c r="C62" s="151">
        <v>139</v>
      </c>
      <c r="D62" s="152" t="s">
        <v>36</v>
      </c>
      <c r="E62" s="41"/>
      <c r="F62" s="153">
        <f>C62*E62</f>
        <v>0</v>
      </c>
    </row>
    <row r="63" spans="1:62" s="101" customFormat="1" x14ac:dyDescent="0.2">
      <c r="A63" s="164"/>
      <c r="B63" s="176"/>
      <c r="C63" s="162"/>
      <c r="D63" s="69"/>
      <c r="E63" s="70"/>
      <c r="F63" s="7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0"/>
      <c r="BG63" s="50"/>
      <c r="BH63" s="50"/>
      <c r="BI63" s="50"/>
      <c r="BJ63" s="50"/>
    </row>
    <row r="64" spans="1:62" x14ac:dyDescent="0.2">
      <c r="A64" s="149"/>
      <c r="B64" s="175"/>
      <c r="C64" s="151"/>
      <c r="D64" s="152"/>
      <c r="E64" s="153"/>
      <c r="F64" s="153"/>
    </row>
    <row r="65" spans="1:6" x14ac:dyDescent="0.2">
      <c r="A65" s="149">
        <f>COUNT($A$12:A64)+1</f>
        <v>11</v>
      </c>
      <c r="B65" s="210" t="s">
        <v>12</v>
      </c>
      <c r="C65" s="151"/>
      <c r="D65" s="152"/>
      <c r="E65" s="153"/>
      <c r="F65" s="154"/>
    </row>
    <row r="66" spans="1:6" ht="51" x14ac:dyDescent="0.2">
      <c r="A66" s="160"/>
      <c r="B66" s="155" t="s">
        <v>24</v>
      </c>
      <c r="C66" s="151"/>
      <c r="D66" s="152"/>
      <c r="E66" s="153"/>
      <c r="F66" s="154"/>
    </row>
    <row r="67" spans="1:6" ht="14.25" x14ac:dyDescent="0.2">
      <c r="A67" s="160"/>
      <c r="B67" s="155"/>
      <c r="C67" s="151">
        <v>202</v>
      </c>
      <c r="D67" s="152" t="s">
        <v>36</v>
      </c>
      <c r="E67" s="41"/>
      <c r="F67" s="153">
        <f>C67*E67</f>
        <v>0</v>
      </c>
    </row>
    <row r="68" spans="1:6" x14ac:dyDescent="0.2">
      <c r="A68" s="89"/>
      <c r="B68" s="156"/>
      <c r="C68" s="148"/>
      <c r="D68" s="157"/>
      <c r="E68" s="33"/>
      <c r="F68" s="159"/>
    </row>
    <row r="69" spans="1:6" x14ac:dyDescent="0.2">
      <c r="A69" s="149">
        <f>COUNT($A$12:A68)+1</f>
        <v>12</v>
      </c>
      <c r="B69" s="210" t="s">
        <v>52</v>
      </c>
      <c r="C69" s="151"/>
      <c r="D69" s="152"/>
      <c r="E69" s="153"/>
      <c r="F69" s="154"/>
    </row>
    <row r="70" spans="1:6" ht="51" x14ac:dyDescent="0.2">
      <c r="A70" s="160"/>
      <c r="B70" s="155" t="s">
        <v>53</v>
      </c>
      <c r="C70" s="151"/>
      <c r="D70" s="152"/>
      <c r="E70" s="153"/>
      <c r="F70" s="154"/>
    </row>
    <row r="71" spans="1:6" ht="14.25" x14ac:dyDescent="0.2">
      <c r="A71" s="160"/>
      <c r="B71" s="155"/>
      <c r="C71" s="151">
        <v>4</v>
      </c>
      <c r="D71" s="152" t="s">
        <v>36</v>
      </c>
      <c r="E71" s="41"/>
      <c r="F71" s="153">
        <f>C71*E71</f>
        <v>0</v>
      </c>
    </row>
    <row r="72" spans="1:6" x14ac:dyDescent="0.2">
      <c r="A72" s="88"/>
      <c r="B72" s="161"/>
      <c r="C72" s="162"/>
      <c r="D72" s="69"/>
      <c r="E72" s="70"/>
      <c r="F72" s="70"/>
    </row>
    <row r="73" spans="1:6" x14ac:dyDescent="0.2">
      <c r="A73" s="89"/>
      <c r="B73" s="156"/>
      <c r="C73" s="148"/>
      <c r="D73" s="157"/>
      <c r="E73" s="158"/>
      <c r="F73" s="159"/>
    </row>
    <row r="74" spans="1:6" x14ac:dyDescent="0.2">
      <c r="A74" s="149">
        <f>COUNT($A$12:A73)+1</f>
        <v>13</v>
      </c>
      <c r="B74" s="210" t="s">
        <v>54</v>
      </c>
      <c r="C74" s="151"/>
      <c r="D74" s="152"/>
      <c r="E74" s="153"/>
      <c r="F74" s="154"/>
    </row>
    <row r="75" spans="1:6" ht="140.25" x14ac:dyDescent="0.2">
      <c r="A75" s="160"/>
      <c r="B75" s="155" t="s">
        <v>55</v>
      </c>
      <c r="C75" s="151"/>
      <c r="D75" s="152"/>
      <c r="E75" s="153"/>
      <c r="F75" s="154"/>
    </row>
    <row r="76" spans="1:6" x14ac:dyDescent="0.2">
      <c r="A76" s="160"/>
      <c r="B76" s="155" t="s">
        <v>160</v>
      </c>
      <c r="C76" s="151">
        <v>1</v>
      </c>
      <c r="D76" s="152" t="s">
        <v>1</v>
      </c>
      <c r="E76" s="41"/>
      <c r="F76" s="153">
        <f>+E76*C76</f>
        <v>0</v>
      </c>
    </row>
    <row r="77" spans="1:6" x14ac:dyDescent="0.2">
      <c r="A77" s="160"/>
      <c r="B77" s="155" t="s">
        <v>56</v>
      </c>
      <c r="C77" s="151">
        <v>1</v>
      </c>
      <c r="D77" s="152" t="s">
        <v>1</v>
      </c>
      <c r="E77" s="41"/>
      <c r="F77" s="153">
        <f>+E77*C77</f>
        <v>0</v>
      </c>
    </row>
    <row r="78" spans="1:6" x14ac:dyDescent="0.2">
      <c r="A78" s="160"/>
      <c r="B78" s="155" t="s">
        <v>161</v>
      </c>
      <c r="C78" s="151">
        <v>1</v>
      </c>
      <c r="D78" s="152" t="s">
        <v>1</v>
      </c>
      <c r="E78" s="41"/>
      <c r="F78" s="153">
        <f>+E78*C78</f>
        <v>0</v>
      </c>
    </row>
    <row r="79" spans="1:6" x14ac:dyDescent="0.2">
      <c r="A79" s="88"/>
      <c r="B79" s="161"/>
      <c r="C79" s="162"/>
      <c r="D79" s="69"/>
      <c r="E79" s="70"/>
      <c r="F79" s="70"/>
    </row>
    <row r="80" spans="1:6" x14ac:dyDescent="0.2">
      <c r="A80" s="89"/>
      <c r="B80" s="156"/>
      <c r="C80" s="148"/>
      <c r="D80" s="157"/>
      <c r="E80" s="158"/>
      <c r="F80" s="158"/>
    </row>
    <row r="81" spans="1:6" x14ac:dyDescent="0.2">
      <c r="A81" s="149">
        <f>COUNT($A$12:A80)+1</f>
        <v>14</v>
      </c>
      <c r="B81" s="181" t="s">
        <v>57</v>
      </c>
      <c r="C81" s="151"/>
      <c r="D81" s="152"/>
      <c r="E81" s="153"/>
      <c r="F81" s="153"/>
    </row>
    <row r="82" spans="1:6" ht="38.25" x14ac:dyDescent="0.2">
      <c r="A82" s="160"/>
      <c r="B82" s="155" t="s">
        <v>58</v>
      </c>
      <c r="C82" s="151"/>
      <c r="D82" s="152"/>
      <c r="E82" s="153"/>
      <c r="F82" s="153"/>
    </row>
    <row r="83" spans="1:6" x14ac:dyDescent="0.2">
      <c r="A83" s="160"/>
      <c r="B83" s="182"/>
      <c r="C83" s="151">
        <v>3</v>
      </c>
      <c r="D83" s="152" t="s">
        <v>1</v>
      </c>
      <c r="E83" s="41"/>
      <c r="F83" s="153">
        <f>+E83*C83</f>
        <v>0</v>
      </c>
    </row>
    <row r="84" spans="1:6" x14ac:dyDescent="0.2">
      <c r="A84" s="88"/>
      <c r="B84" s="183"/>
      <c r="C84" s="162"/>
      <c r="D84" s="69"/>
      <c r="E84" s="70"/>
      <c r="F84" s="70"/>
    </row>
    <row r="85" spans="1:6" x14ac:dyDescent="0.2">
      <c r="A85" s="89"/>
      <c r="B85" s="156"/>
      <c r="C85" s="148"/>
      <c r="D85" s="157"/>
      <c r="E85" s="158"/>
      <c r="F85" s="159"/>
    </row>
    <row r="86" spans="1:6" x14ac:dyDescent="0.2">
      <c r="A86" s="149">
        <f>COUNT($A$12:A85)+1</f>
        <v>15</v>
      </c>
      <c r="B86" s="210" t="s">
        <v>358</v>
      </c>
      <c r="C86" s="151"/>
      <c r="D86" s="152"/>
      <c r="E86" s="153"/>
      <c r="F86" s="154"/>
    </row>
    <row r="87" spans="1:6" ht="89.25" x14ac:dyDescent="0.2">
      <c r="A87" s="160"/>
      <c r="B87" s="155" t="s">
        <v>359</v>
      </c>
      <c r="C87" s="151"/>
      <c r="D87" s="152"/>
      <c r="E87" s="153"/>
      <c r="F87" s="154"/>
    </row>
    <row r="88" spans="1:6" ht="14.25" x14ac:dyDescent="0.2">
      <c r="A88" s="160"/>
      <c r="B88" s="155"/>
      <c r="C88" s="151">
        <v>32</v>
      </c>
      <c r="D88" s="152" t="s">
        <v>35</v>
      </c>
      <c r="E88" s="41"/>
      <c r="F88" s="153">
        <f>C88*E88</f>
        <v>0</v>
      </c>
    </row>
    <row r="89" spans="1:6" x14ac:dyDescent="0.2">
      <c r="A89" s="88"/>
      <c r="B89" s="161"/>
      <c r="C89" s="162"/>
      <c r="D89" s="69"/>
      <c r="E89" s="70"/>
      <c r="F89" s="70"/>
    </row>
    <row r="90" spans="1:6" x14ac:dyDescent="0.2">
      <c r="A90" s="89"/>
      <c r="B90" s="156"/>
      <c r="C90" s="148"/>
      <c r="D90" s="157"/>
      <c r="E90" s="158"/>
      <c r="F90" s="159"/>
    </row>
    <row r="91" spans="1:6" x14ac:dyDescent="0.2">
      <c r="A91" s="149">
        <f>COUNT($A$12:A90)+1</f>
        <v>16</v>
      </c>
      <c r="B91" s="210" t="s">
        <v>360</v>
      </c>
      <c r="C91" s="151"/>
      <c r="D91" s="152"/>
      <c r="E91" s="153"/>
      <c r="F91" s="154"/>
    </row>
    <row r="92" spans="1:6" ht="51" x14ac:dyDescent="0.2">
      <c r="A92" s="160"/>
      <c r="B92" s="155" t="s">
        <v>361</v>
      </c>
      <c r="C92" s="151"/>
      <c r="D92" s="152"/>
      <c r="E92" s="153"/>
      <c r="F92" s="154"/>
    </row>
    <row r="93" spans="1:6" ht="14.25" x14ac:dyDescent="0.2">
      <c r="A93" s="160"/>
      <c r="B93" s="155"/>
      <c r="C93" s="151">
        <v>18</v>
      </c>
      <c r="D93" s="152" t="s">
        <v>36</v>
      </c>
      <c r="E93" s="41"/>
      <c r="F93" s="153">
        <f>C93*E93</f>
        <v>0</v>
      </c>
    </row>
    <row r="94" spans="1:6" x14ac:dyDescent="0.2">
      <c r="A94" s="88"/>
      <c r="B94" s="161"/>
      <c r="C94" s="162"/>
      <c r="D94" s="69"/>
      <c r="E94" s="70"/>
      <c r="F94" s="70"/>
    </row>
    <row r="95" spans="1:6" x14ac:dyDescent="0.2">
      <c r="A95" s="89"/>
      <c r="B95" s="156"/>
      <c r="C95" s="148"/>
      <c r="D95" s="157"/>
      <c r="E95" s="158"/>
      <c r="F95" s="159"/>
    </row>
    <row r="96" spans="1:6" x14ac:dyDescent="0.2">
      <c r="A96" s="149">
        <f>COUNT($A$12:A95)+1</f>
        <v>17</v>
      </c>
      <c r="B96" s="210" t="s">
        <v>362</v>
      </c>
      <c r="C96" s="151"/>
      <c r="D96" s="152"/>
      <c r="E96" s="153"/>
      <c r="F96" s="154"/>
    </row>
    <row r="97" spans="1:6" ht="51" x14ac:dyDescent="0.2">
      <c r="A97" s="160"/>
      <c r="B97" s="155" t="s">
        <v>363</v>
      </c>
      <c r="C97" s="151"/>
      <c r="D97" s="152"/>
      <c r="E97" s="153"/>
      <c r="F97" s="154"/>
    </row>
    <row r="98" spans="1:6" x14ac:dyDescent="0.2">
      <c r="A98" s="160"/>
      <c r="B98" s="155"/>
      <c r="C98" s="151">
        <v>1</v>
      </c>
      <c r="D98" s="152" t="s">
        <v>1</v>
      </c>
      <c r="E98" s="41"/>
      <c r="F98" s="153">
        <f>C98*E98</f>
        <v>0</v>
      </c>
    </row>
    <row r="99" spans="1:6" x14ac:dyDescent="0.2">
      <c r="A99" s="88"/>
      <c r="B99" s="161"/>
      <c r="C99" s="162"/>
      <c r="D99" s="69"/>
      <c r="E99" s="70"/>
      <c r="F99" s="70"/>
    </row>
    <row r="100" spans="1:6" x14ac:dyDescent="0.2">
      <c r="A100" s="89"/>
      <c r="B100" s="156"/>
      <c r="C100" s="148"/>
      <c r="D100" s="157"/>
      <c r="E100" s="158"/>
      <c r="F100" s="159"/>
    </row>
    <row r="101" spans="1:6" x14ac:dyDescent="0.2">
      <c r="A101" s="149">
        <f>COUNT($A$13:A100)+1</f>
        <v>18</v>
      </c>
      <c r="B101" s="210" t="s">
        <v>59</v>
      </c>
      <c r="C101" s="151"/>
      <c r="D101" s="152"/>
      <c r="E101" s="153"/>
      <c r="F101" s="153"/>
    </row>
    <row r="102" spans="1:6" ht="51" x14ac:dyDescent="0.2">
      <c r="A102" s="160"/>
      <c r="B102" s="155" t="s">
        <v>60</v>
      </c>
      <c r="C102" s="151"/>
      <c r="D102" s="152"/>
      <c r="E102" s="153"/>
      <c r="F102" s="153"/>
    </row>
    <row r="103" spans="1:6" x14ac:dyDescent="0.2">
      <c r="A103" s="160"/>
      <c r="B103" s="155"/>
      <c r="C103" s="151">
        <v>10</v>
      </c>
      <c r="D103" s="152" t="s">
        <v>28</v>
      </c>
      <c r="E103" s="41"/>
      <c r="F103" s="153">
        <f>C103*E103</f>
        <v>0</v>
      </c>
    </row>
    <row r="104" spans="1:6" x14ac:dyDescent="0.2">
      <c r="A104" s="88"/>
      <c r="B104" s="161"/>
      <c r="C104" s="162"/>
      <c r="D104" s="69"/>
      <c r="E104" s="70"/>
      <c r="F104" s="70"/>
    </row>
    <row r="105" spans="1:6" x14ac:dyDescent="0.2">
      <c r="A105" s="89"/>
      <c r="B105" s="156"/>
      <c r="C105" s="148"/>
      <c r="D105" s="157"/>
      <c r="E105" s="158"/>
      <c r="F105" s="158"/>
    </row>
    <row r="106" spans="1:6" x14ac:dyDescent="0.2">
      <c r="A106" s="149">
        <f>COUNT($A$13:A105)+1</f>
        <v>19</v>
      </c>
      <c r="B106" s="210" t="s">
        <v>61</v>
      </c>
      <c r="C106" s="151"/>
      <c r="D106" s="152"/>
      <c r="E106" s="153"/>
      <c r="F106" s="153"/>
    </row>
    <row r="107" spans="1:6" ht="38.25" x14ac:dyDescent="0.2">
      <c r="A107" s="160"/>
      <c r="B107" s="155" t="s">
        <v>62</v>
      </c>
      <c r="C107" s="151"/>
      <c r="D107" s="152"/>
      <c r="E107" s="153"/>
      <c r="F107" s="153"/>
    </row>
    <row r="108" spans="1:6" ht="14.25" x14ac:dyDescent="0.2">
      <c r="A108" s="160"/>
      <c r="B108" s="155"/>
      <c r="C108" s="151">
        <v>120</v>
      </c>
      <c r="D108" s="152" t="s">
        <v>30</v>
      </c>
      <c r="E108" s="41"/>
      <c r="F108" s="153">
        <f>C108*E108</f>
        <v>0</v>
      </c>
    </row>
    <row r="109" spans="1:6" x14ac:dyDescent="0.2">
      <c r="A109" s="88"/>
      <c r="B109" s="161"/>
      <c r="C109" s="162"/>
      <c r="D109" s="69"/>
      <c r="E109" s="70"/>
      <c r="F109" s="70"/>
    </row>
    <row r="110" spans="1:6" x14ac:dyDescent="0.2">
      <c r="A110" s="89"/>
      <c r="B110" s="156"/>
      <c r="C110" s="148"/>
      <c r="D110" s="157"/>
      <c r="E110" s="158"/>
      <c r="F110" s="159"/>
    </row>
    <row r="111" spans="1:6" x14ac:dyDescent="0.2">
      <c r="A111" s="149">
        <f>COUNT($A$12:A110)+1</f>
        <v>20</v>
      </c>
      <c r="B111" s="210" t="s">
        <v>95</v>
      </c>
      <c r="C111" s="151"/>
      <c r="D111" s="152"/>
      <c r="E111" s="153"/>
      <c r="F111" s="154"/>
    </row>
    <row r="112" spans="1:6" ht="89.25" x14ac:dyDescent="0.2">
      <c r="A112" s="160"/>
      <c r="B112" s="155" t="s">
        <v>82</v>
      </c>
      <c r="C112" s="151"/>
      <c r="D112" s="152"/>
      <c r="E112" s="153"/>
      <c r="F112" s="154"/>
    </row>
    <row r="113" spans="1:6" ht="25.5" x14ac:dyDescent="0.2">
      <c r="A113" s="160"/>
      <c r="B113" s="155" t="s">
        <v>63</v>
      </c>
      <c r="C113" s="151">
        <v>70</v>
      </c>
      <c r="D113" s="152" t="s">
        <v>36</v>
      </c>
      <c r="E113" s="41"/>
      <c r="F113" s="153">
        <f>C113*E113</f>
        <v>0</v>
      </c>
    </row>
    <row r="114" spans="1:6" ht="25.5" x14ac:dyDescent="0.2">
      <c r="A114" s="160"/>
      <c r="B114" s="155" t="s">
        <v>64</v>
      </c>
      <c r="C114" s="151">
        <v>70</v>
      </c>
      <c r="D114" s="152" t="s">
        <v>36</v>
      </c>
      <c r="E114" s="41"/>
      <c r="F114" s="153">
        <f>C114*E114</f>
        <v>0</v>
      </c>
    </row>
    <row r="115" spans="1:6" x14ac:dyDescent="0.2">
      <c r="A115" s="88"/>
      <c r="B115" s="161"/>
      <c r="C115" s="162"/>
      <c r="D115" s="69"/>
      <c r="E115" s="70"/>
      <c r="F115" s="70"/>
    </row>
    <row r="116" spans="1:6" x14ac:dyDescent="0.2">
      <c r="A116" s="89"/>
      <c r="B116" s="156"/>
      <c r="C116" s="148"/>
      <c r="D116" s="157"/>
      <c r="E116" s="158"/>
      <c r="F116" s="159"/>
    </row>
    <row r="117" spans="1:6" x14ac:dyDescent="0.2">
      <c r="A117" s="149">
        <f>COUNT($A$12:A116)+1</f>
        <v>21</v>
      </c>
      <c r="B117" s="210" t="s">
        <v>158</v>
      </c>
      <c r="C117" s="151"/>
      <c r="D117" s="152"/>
      <c r="E117" s="153"/>
      <c r="F117" s="154"/>
    </row>
    <row r="118" spans="1:6" ht="89.25" x14ac:dyDescent="0.2">
      <c r="A118" s="160"/>
      <c r="B118" s="155" t="s">
        <v>82</v>
      </c>
      <c r="C118" s="151"/>
      <c r="D118" s="152"/>
      <c r="E118" s="153"/>
      <c r="F118" s="154"/>
    </row>
    <row r="119" spans="1:6" x14ac:dyDescent="0.2">
      <c r="A119" s="160"/>
      <c r="B119" s="210" t="s">
        <v>65</v>
      </c>
      <c r="C119" s="151"/>
      <c r="D119" s="152"/>
      <c r="E119" s="153"/>
      <c r="F119" s="154"/>
    </row>
    <row r="120" spans="1:6" ht="25.5" x14ac:dyDescent="0.2">
      <c r="A120" s="160"/>
      <c r="B120" s="155" t="s">
        <v>159</v>
      </c>
      <c r="C120" s="151">
        <v>147</v>
      </c>
      <c r="D120" s="152" t="s">
        <v>36</v>
      </c>
      <c r="E120" s="41"/>
      <c r="F120" s="153">
        <f>C120*E120</f>
        <v>0</v>
      </c>
    </row>
    <row r="121" spans="1:6" ht="25.5" x14ac:dyDescent="0.2">
      <c r="A121" s="160"/>
      <c r="B121" s="155" t="s">
        <v>83</v>
      </c>
      <c r="C121" s="151">
        <v>147</v>
      </c>
      <c r="D121" s="152" t="s">
        <v>36</v>
      </c>
      <c r="E121" s="41"/>
      <c r="F121" s="153">
        <f>C121*E121</f>
        <v>0</v>
      </c>
    </row>
    <row r="122" spans="1:6" x14ac:dyDescent="0.2">
      <c r="A122" s="88"/>
      <c r="B122" s="161"/>
      <c r="C122" s="162"/>
      <c r="D122" s="69"/>
      <c r="E122" s="70"/>
      <c r="F122" s="70"/>
    </row>
    <row r="123" spans="1:6" x14ac:dyDescent="0.2">
      <c r="A123" s="89"/>
      <c r="B123" s="156"/>
      <c r="C123" s="148"/>
      <c r="D123" s="157"/>
      <c r="E123" s="158"/>
      <c r="F123" s="159"/>
    </row>
    <row r="124" spans="1:6" ht="25.5" x14ac:dyDescent="0.2">
      <c r="A124" s="149">
        <f>COUNT($A$12:A123)+1</f>
        <v>22</v>
      </c>
      <c r="B124" s="210" t="s">
        <v>66</v>
      </c>
      <c r="C124" s="151"/>
      <c r="D124" s="152"/>
      <c r="E124" s="153"/>
      <c r="F124" s="154"/>
    </row>
    <row r="125" spans="1:6" ht="89.25" x14ac:dyDescent="0.2">
      <c r="A125" s="160"/>
      <c r="B125" s="155" t="s">
        <v>82</v>
      </c>
      <c r="C125" s="151"/>
      <c r="D125" s="152"/>
      <c r="E125" s="153"/>
      <c r="F125" s="154"/>
    </row>
    <row r="126" spans="1:6" x14ac:dyDescent="0.2">
      <c r="A126" s="160"/>
      <c r="B126" s="210" t="s">
        <v>67</v>
      </c>
      <c r="C126" s="151"/>
      <c r="D126" s="152"/>
      <c r="E126" s="153"/>
      <c r="F126" s="154"/>
    </row>
    <row r="127" spans="1:6" ht="25.5" x14ac:dyDescent="0.2">
      <c r="A127" s="160"/>
      <c r="B127" s="155" t="s">
        <v>68</v>
      </c>
      <c r="C127" s="151">
        <v>65</v>
      </c>
      <c r="D127" s="152" t="s">
        <v>36</v>
      </c>
      <c r="E127" s="41"/>
      <c r="F127" s="153">
        <f>C127*E127</f>
        <v>0</v>
      </c>
    </row>
    <row r="128" spans="1:6" ht="25.5" x14ac:dyDescent="0.2">
      <c r="A128" s="160"/>
      <c r="B128" s="155" t="s">
        <v>83</v>
      </c>
      <c r="C128" s="151">
        <v>65</v>
      </c>
      <c r="D128" s="152" t="s">
        <v>36</v>
      </c>
      <c r="E128" s="41"/>
      <c r="F128" s="153">
        <f>C128*E128</f>
        <v>0</v>
      </c>
    </row>
    <row r="129" spans="1:6" x14ac:dyDescent="0.2">
      <c r="A129" s="88"/>
      <c r="B129" s="161"/>
      <c r="C129" s="162"/>
      <c r="D129" s="69"/>
      <c r="E129" s="70"/>
      <c r="F129" s="70"/>
    </row>
    <row r="130" spans="1:6" ht="14.25" x14ac:dyDescent="0.2">
      <c r="A130" s="89"/>
      <c r="B130" s="184"/>
      <c r="C130" s="148"/>
      <c r="D130" s="157"/>
      <c r="E130" s="158"/>
      <c r="F130" s="159"/>
    </row>
    <row r="131" spans="1:6" x14ac:dyDescent="0.2">
      <c r="A131" s="149">
        <f>COUNT($A$13:A130)+1</f>
        <v>23</v>
      </c>
      <c r="B131" s="210" t="s">
        <v>69</v>
      </c>
      <c r="C131" s="151"/>
      <c r="D131" s="152"/>
      <c r="E131" s="153"/>
      <c r="F131" s="154"/>
    </row>
    <row r="132" spans="1:6" ht="76.5" x14ac:dyDescent="0.2">
      <c r="A132" s="160"/>
      <c r="B132" s="155" t="s">
        <v>107</v>
      </c>
      <c r="C132" s="151"/>
      <c r="D132" s="152"/>
      <c r="E132" s="153"/>
      <c r="F132" s="154"/>
    </row>
    <row r="133" spans="1:6" ht="14.25" x14ac:dyDescent="0.2">
      <c r="A133" s="160"/>
      <c r="B133" s="185"/>
      <c r="C133" s="151">
        <v>414</v>
      </c>
      <c r="D133" s="152" t="s">
        <v>36</v>
      </c>
      <c r="E133" s="41"/>
      <c r="F133" s="153">
        <f>+E133*C133</f>
        <v>0</v>
      </c>
    </row>
    <row r="134" spans="1:6" ht="14.25" x14ac:dyDescent="0.2">
      <c r="A134" s="88"/>
      <c r="B134" s="186"/>
      <c r="C134" s="162"/>
      <c r="D134" s="69"/>
      <c r="E134" s="70"/>
      <c r="F134" s="70"/>
    </row>
    <row r="135" spans="1:6" x14ac:dyDescent="0.2">
      <c r="A135" s="89"/>
      <c r="B135" s="156"/>
      <c r="C135" s="148"/>
      <c r="D135" s="157"/>
      <c r="E135" s="158"/>
      <c r="F135" s="159"/>
    </row>
    <row r="136" spans="1:6" x14ac:dyDescent="0.2">
      <c r="A136" s="149">
        <f>COUNT($A$12:A135)+1</f>
        <v>24</v>
      </c>
      <c r="B136" s="210" t="s">
        <v>13</v>
      </c>
      <c r="C136" s="151"/>
      <c r="D136" s="152"/>
      <c r="E136" s="153"/>
      <c r="F136" s="154"/>
    </row>
    <row r="137" spans="1:6" ht="51" x14ac:dyDescent="0.2">
      <c r="A137" s="160"/>
      <c r="B137" s="155" t="s">
        <v>70</v>
      </c>
      <c r="C137" s="151"/>
      <c r="D137" s="152"/>
      <c r="E137" s="153"/>
      <c r="F137" s="154"/>
    </row>
    <row r="138" spans="1:6" ht="14.25" x14ac:dyDescent="0.2">
      <c r="A138" s="160"/>
      <c r="B138" s="155"/>
      <c r="C138" s="151">
        <v>10</v>
      </c>
      <c r="D138" s="152" t="s">
        <v>30</v>
      </c>
      <c r="E138" s="41"/>
      <c r="F138" s="153">
        <f>C138*E138</f>
        <v>0</v>
      </c>
    </row>
    <row r="139" spans="1:6" x14ac:dyDescent="0.2">
      <c r="A139" s="88"/>
      <c r="B139" s="161"/>
      <c r="C139" s="162"/>
      <c r="D139" s="69"/>
      <c r="E139" s="70"/>
      <c r="F139" s="70"/>
    </row>
    <row r="140" spans="1:6" x14ac:dyDescent="0.2">
      <c r="A140" s="89"/>
      <c r="B140" s="156"/>
      <c r="C140" s="148"/>
      <c r="D140" s="157"/>
      <c r="E140" s="158"/>
      <c r="F140" s="159"/>
    </row>
    <row r="141" spans="1:6" x14ac:dyDescent="0.2">
      <c r="A141" s="149">
        <f>COUNT($A$13:A140)+1</f>
        <v>25</v>
      </c>
      <c r="B141" s="210" t="s">
        <v>71</v>
      </c>
      <c r="C141" s="151"/>
      <c r="D141" s="152"/>
      <c r="E141" s="153"/>
      <c r="F141" s="153"/>
    </row>
    <row r="142" spans="1:6" ht="76.5" x14ac:dyDescent="0.2">
      <c r="A142" s="160"/>
      <c r="B142" s="155" t="s">
        <v>72</v>
      </c>
      <c r="C142" s="151"/>
      <c r="D142" s="152"/>
      <c r="E142" s="153"/>
      <c r="F142" s="154"/>
    </row>
    <row r="143" spans="1:6" ht="14.25" x14ac:dyDescent="0.2">
      <c r="A143" s="160"/>
      <c r="B143" s="155"/>
      <c r="C143" s="151">
        <v>32</v>
      </c>
      <c r="D143" s="152" t="s">
        <v>30</v>
      </c>
      <c r="E143" s="41"/>
      <c r="F143" s="153">
        <f>C143*E143</f>
        <v>0</v>
      </c>
    </row>
    <row r="144" spans="1:6" x14ac:dyDescent="0.2">
      <c r="A144" s="88"/>
      <c r="B144" s="161"/>
      <c r="C144" s="162"/>
      <c r="D144" s="69"/>
      <c r="E144" s="70"/>
      <c r="F144" s="70"/>
    </row>
    <row r="145" spans="1:6" x14ac:dyDescent="0.2">
      <c r="A145" s="89"/>
      <c r="B145" s="156"/>
      <c r="C145" s="148"/>
      <c r="D145" s="157"/>
      <c r="E145" s="158"/>
      <c r="F145" s="158"/>
    </row>
    <row r="146" spans="1:6" x14ac:dyDescent="0.2">
      <c r="A146" s="149">
        <f>COUNT($A$13:A145)+1</f>
        <v>26</v>
      </c>
      <c r="B146" s="210" t="s">
        <v>73</v>
      </c>
      <c r="C146" s="151"/>
      <c r="D146" s="152"/>
      <c r="E146" s="153"/>
      <c r="F146" s="153"/>
    </row>
    <row r="147" spans="1:6" ht="89.25" x14ac:dyDescent="0.2">
      <c r="A147" s="160"/>
      <c r="B147" s="155" t="s">
        <v>74</v>
      </c>
      <c r="C147" s="151"/>
      <c r="D147" s="152"/>
      <c r="E147" s="153"/>
      <c r="F147" s="154"/>
    </row>
    <row r="148" spans="1:6" ht="14.25" x14ac:dyDescent="0.2">
      <c r="A148" s="160"/>
      <c r="B148" s="155"/>
      <c r="C148" s="151">
        <v>2</v>
      </c>
      <c r="D148" s="152" t="s">
        <v>30</v>
      </c>
      <c r="E148" s="41"/>
      <c r="F148" s="153">
        <f>C148*E148</f>
        <v>0</v>
      </c>
    </row>
    <row r="149" spans="1:6" x14ac:dyDescent="0.2">
      <c r="A149" s="88"/>
      <c r="B149" s="161"/>
      <c r="C149" s="162"/>
      <c r="D149" s="69"/>
      <c r="E149" s="70"/>
      <c r="F149" s="70"/>
    </row>
    <row r="150" spans="1:6" x14ac:dyDescent="0.2">
      <c r="A150" s="89"/>
      <c r="B150" s="61"/>
      <c r="C150" s="148"/>
      <c r="D150" s="157"/>
      <c r="E150" s="158"/>
      <c r="F150" s="158"/>
    </row>
    <row r="151" spans="1:6" x14ac:dyDescent="0.2">
      <c r="A151" s="149">
        <f>COUNT($A$13:A150)+1</f>
        <v>27</v>
      </c>
      <c r="B151" s="210" t="s">
        <v>16</v>
      </c>
      <c r="C151" s="151"/>
      <c r="D151" s="152"/>
      <c r="E151" s="153"/>
      <c r="F151" s="153"/>
    </row>
    <row r="152" spans="1:6" ht="25.5" x14ac:dyDescent="0.2">
      <c r="A152" s="160"/>
      <c r="B152" s="155" t="s">
        <v>15</v>
      </c>
      <c r="C152" s="151"/>
      <c r="D152" s="152"/>
      <c r="E152" s="153"/>
      <c r="F152" s="154"/>
    </row>
    <row r="153" spans="1:6" ht="14.25" x14ac:dyDescent="0.2">
      <c r="A153" s="160"/>
      <c r="B153" s="155"/>
      <c r="C153" s="151">
        <v>172</v>
      </c>
      <c r="D153" s="152" t="s">
        <v>36</v>
      </c>
      <c r="E153" s="41"/>
      <c r="F153" s="153">
        <f>C153*E153</f>
        <v>0</v>
      </c>
    </row>
    <row r="154" spans="1:6" x14ac:dyDescent="0.2">
      <c r="A154" s="88"/>
      <c r="B154" s="161"/>
      <c r="C154" s="162"/>
      <c r="D154" s="69"/>
      <c r="E154" s="70"/>
      <c r="F154" s="70"/>
    </row>
    <row r="155" spans="1:6" x14ac:dyDescent="0.2">
      <c r="A155" s="89"/>
      <c r="B155" s="156"/>
      <c r="C155" s="148"/>
      <c r="D155" s="157"/>
      <c r="E155" s="158"/>
      <c r="F155" s="158"/>
    </row>
    <row r="156" spans="1:6" ht="25.5" x14ac:dyDescent="0.2">
      <c r="A156" s="149">
        <f>COUNT($A$13:A155)+1</f>
        <v>28</v>
      </c>
      <c r="B156" s="210" t="s">
        <v>75</v>
      </c>
      <c r="C156" s="151"/>
      <c r="D156" s="152"/>
      <c r="E156" s="153"/>
      <c r="F156" s="154"/>
    </row>
    <row r="157" spans="1:6" ht="63.75" x14ac:dyDescent="0.2">
      <c r="A157" s="160"/>
      <c r="B157" s="155" t="s">
        <v>139</v>
      </c>
      <c r="C157" s="151"/>
      <c r="D157" s="152"/>
      <c r="E157" s="153"/>
      <c r="F157" s="154"/>
    </row>
    <row r="158" spans="1:6" ht="14.25" x14ac:dyDescent="0.2">
      <c r="A158" s="160"/>
      <c r="B158" s="155" t="s">
        <v>25</v>
      </c>
      <c r="C158" s="151">
        <v>458</v>
      </c>
      <c r="D158" s="152" t="s">
        <v>35</v>
      </c>
      <c r="E158" s="41"/>
      <c r="F158" s="153">
        <f>C158*E158</f>
        <v>0</v>
      </c>
    </row>
    <row r="159" spans="1:6" ht="14.25" x14ac:dyDescent="0.2">
      <c r="A159" s="160"/>
      <c r="B159" s="155" t="s">
        <v>26</v>
      </c>
      <c r="C159" s="151">
        <v>115</v>
      </c>
      <c r="D159" s="152" t="s">
        <v>35</v>
      </c>
      <c r="E159" s="41"/>
      <c r="F159" s="153">
        <f>C159*E159</f>
        <v>0</v>
      </c>
    </row>
    <row r="160" spans="1:6" x14ac:dyDescent="0.2">
      <c r="A160" s="88"/>
      <c r="B160" s="161"/>
      <c r="C160" s="162"/>
      <c r="D160" s="69"/>
      <c r="E160" s="70"/>
      <c r="F160" s="70"/>
    </row>
    <row r="161" spans="1:6" x14ac:dyDescent="0.2">
      <c r="A161" s="163"/>
      <c r="B161" s="156"/>
      <c r="C161" s="148"/>
      <c r="D161" s="157"/>
      <c r="E161" s="158"/>
      <c r="F161" s="159"/>
    </row>
    <row r="162" spans="1:6" ht="25.5" x14ac:dyDescent="0.2">
      <c r="A162" s="149">
        <f>COUNT($A$12:A161)+1</f>
        <v>29</v>
      </c>
      <c r="B162" s="210" t="s">
        <v>187</v>
      </c>
      <c r="C162" s="151"/>
      <c r="D162" s="152"/>
      <c r="E162" s="153"/>
      <c r="F162" s="154"/>
    </row>
    <row r="163" spans="1:6" ht="76.5" x14ac:dyDescent="0.2">
      <c r="A163" s="149"/>
      <c r="B163" s="155" t="s">
        <v>208</v>
      </c>
      <c r="C163" s="151"/>
      <c r="D163" s="152"/>
      <c r="E163" s="153"/>
      <c r="F163" s="154"/>
    </row>
    <row r="164" spans="1:6" ht="14.25" x14ac:dyDescent="0.2">
      <c r="A164" s="149"/>
      <c r="B164" s="155"/>
      <c r="C164" s="151">
        <v>33</v>
      </c>
      <c r="D164" s="152" t="s">
        <v>36</v>
      </c>
      <c r="E164" s="41"/>
      <c r="F164" s="153">
        <f>C164*E164</f>
        <v>0</v>
      </c>
    </row>
    <row r="165" spans="1:6" x14ac:dyDescent="0.2">
      <c r="A165" s="164"/>
      <c r="B165" s="161"/>
      <c r="C165" s="162"/>
      <c r="D165" s="69"/>
      <c r="E165" s="70"/>
      <c r="F165" s="70"/>
    </row>
    <row r="166" spans="1:6" x14ac:dyDescent="0.2">
      <c r="A166" s="163"/>
      <c r="B166" s="156"/>
      <c r="C166" s="148"/>
      <c r="D166" s="157"/>
      <c r="E166" s="158"/>
      <c r="F166" s="159"/>
    </row>
    <row r="167" spans="1:6" ht="38.25" x14ac:dyDescent="0.2">
      <c r="A167" s="149">
        <f>COUNT($A$12:A166)+1</f>
        <v>30</v>
      </c>
      <c r="B167" s="210" t="s">
        <v>189</v>
      </c>
      <c r="C167" s="151"/>
      <c r="D167" s="152"/>
      <c r="E167" s="153"/>
      <c r="F167" s="154"/>
    </row>
    <row r="168" spans="1:6" ht="63.75" x14ac:dyDescent="0.2">
      <c r="A168" s="149"/>
      <c r="B168" s="155" t="s">
        <v>190</v>
      </c>
      <c r="C168" s="151"/>
      <c r="D168" s="152"/>
      <c r="E168" s="153"/>
      <c r="F168" s="154"/>
    </row>
    <row r="169" spans="1:6" ht="14.25" x14ac:dyDescent="0.2">
      <c r="A169" s="149"/>
      <c r="B169" s="210" t="s">
        <v>157</v>
      </c>
      <c r="C169" s="151">
        <v>556</v>
      </c>
      <c r="D169" s="152" t="s">
        <v>36</v>
      </c>
      <c r="E169" s="41"/>
      <c r="F169" s="153">
        <f>C169*E169</f>
        <v>0</v>
      </c>
    </row>
    <row r="170" spans="1:6" x14ac:dyDescent="0.2">
      <c r="A170" s="164"/>
      <c r="B170" s="161"/>
      <c r="C170" s="162"/>
      <c r="D170" s="69"/>
      <c r="E170" s="70"/>
      <c r="F170" s="70"/>
    </row>
    <row r="171" spans="1:6" x14ac:dyDescent="0.2">
      <c r="A171" s="163"/>
      <c r="B171" s="156"/>
      <c r="C171" s="148"/>
      <c r="D171" s="157"/>
      <c r="E171" s="158"/>
      <c r="F171" s="159"/>
    </row>
    <row r="172" spans="1:6" x14ac:dyDescent="0.2">
      <c r="A172" s="149">
        <f>COUNT($A$12:A171)+1</f>
        <v>31</v>
      </c>
      <c r="B172" s="210" t="s">
        <v>191</v>
      </c>
      <c r="C172" s="151"/>
      <c r="D172" s="152"/>
      <c r="E172" s="153"/>
      <c r="F172" s="154"/>
    </row>
    <row r="173" spans="1:6" ht="63.75" x14ac:dyDescent="0.2">
      <c r="A173" s="149"/>
      <c r="B173" s="155" t="s">
        <v>192</v>
      </c>
      <c r="C173" s="151"/>
      <c r="D173" s="152"/>
      <c r="E173" s="153"/>
      <c r="F173" s="154"/>
    </row>
    <row r="174" spans="1:6" x14ac:dyDescent="0.2">
      <c r="A174" s="149"/>
      <c r="B174" s="155"/>
      <c r="C174" s="151">
        <v>3</v>
      </c>
      <c r="D174" s="152" t="s">
        <v>1</v>
      </c>
      <c r="E174" s="41"/>
      <c r="F174" s="153">
        <f>C174*E174</f>
        <v>0</v>
      </c>
    </row>
    <row r="175" spans="1:6" x14ac:dyDescent="0.2">
      <c r="A175" s="164"/>
      <c r="B175" s="161"/>
      <c r="C175" s="162"/>
      <c r="D175" s="69"/>
      <c r="E175" s="70"/>
      <c r="F175" s="70"/>
    </row>
    <row r="176" spans="1:6" x14ac:dyDescent="0.2">
      <c r="A176" s="89"/>
      <c r="B176" s="156"/>
      <c r="C176" s="148"/>
      <c r="D176" s="157"/>
      <c r="E176" s="158"/>
      <c r="F176" s="158"/>
    </row>
    <row r="177" spans="1:6" x14ac:dyDescent="0.2">
      <c r="A177" s="149">
        <f>COUNT($A$13:A176)+1</f>
        <v>32</v>
      </c>
      <c r="B177" s="210" t="s">
        <v>89</v>
      </c>
      <c r="C177" s="151"/>
      <c r="D177" s="152"/>
      <c r="E177" s="153"/>
      <c r="F177" s="154"/>
    </row>
    <row r="178" spans="1:6" ht="51" x14ac:dyDescent="0.2">
      <c r="A178" s="160"/>
      <c r="B178" s="155" t="s">
        <v>108</v>
      </c>
      <c r="C178" s="151"/>
      <c r="D178" s="152"/>
      <c r="E178" s="153"/>
      <c r="F178" s="154"/>
    </row>
    <row r="179" spans="1:6" ht="14.25" x14ac:dyDescent="0.2">
      <c r="A179" s="160"/>
      <c r="B179" s="155"/>
      <c r="C179" s="151">
        <v>20</v>
      </c>
      <c r="D179" s="152" t="s">
        <v>35</v>
      </c>
      <c r="E179" s="41"/>
      <c r="F179" s="153">
        <f>C179*E179</f>
        <v>0</v>
      </c>
    </row>
    <row r="180" spans="1:6" x14ac:dyDescent="0.2">
      <c r="A180" s="88"/>
      <c r="B180" s="161"/>
      <c r="C180" s="162"/>
      <c r="D180" s="69"/>
      <c r="E180" s="70"/>
      <c r="F180" s="70"/>
    </row>
    <row r="181" spans="1:6" x14ac:dyDescent="0.2">
      <c r="A181" s="89"/>
      <c r="B181" s="156"/>
      <c r="C181" s="148"/>
      <c r="D181" s="157"/>
      <c r="E181" s="158"/>
      <c r="F181" s="158"/>
    </row>
    <row r="182" spans="1:6" x14ac:dyDescent="0.2">
      <c r="A182" s="149">
        <f>COUNT($A$13:A181)+1</f>
        <v>33</v>
      </c>
      <c r="B182" s="210" t="s">
        <v>140</v>
      </c>
      <c r="C182" s="151"/>
      <c r="D182" s="152"/>
      <c r="E182" s="153"/>
      <c r="F182" s="153"/>
    </row>
    <row r="183" spans="1:6" ht="51" x14ac:dyDescent="0.2">
      <c r="A183" s="160"/>
      <c r="B183" s="155" t="s">
        <v>109</v>
      </c>
      <c r="C183" s="151"/>
      <c r="D183" s="152"/>
      <c r="E183" s="153"/>
      <c r="F183" s="153"/>
    </row>
    <row r="184" spans="1:6" ht="14.25" x14ac:dyDescent="0.2">
      <c r="A184" s="160"/>
      <c r="B184" s="155"/>
      <c r="C184" s="151">
        <v>93</v>
      </c>
      <c r="D184" s="152" t="s">
        <v>35</v>
      </c>
      <c r="E184" s="41"/>
      <c r="F184" s="153">
        <f>C184*E184</f>
        <v>0</v>
      </c>
    </row>
    <row r="185" spans="1:6" x14ac:dyDescent="0.2">
      <c r="A185" s="88"/>
      <c r="B185" s="161"/>
      <c r="C185" s="162"/>
      <c r="D185" s="69"/>
      <c r="E185" s="70"/>
      <c r="F185" s="70"/>
    </row>
    <row r="186" spans="1:6" x14ac:dyDescent="0.2">
      <c r="A186" s="89"/>
      <c r="B186" s="156"/>
      <c r="C186" s="148"/>
      <c r="D186" s="157"/>
      <c r="E186" s="158"/>
      <c r="F186" s="158"/>
    </row>
    <row r="187" spans="1:6" x14ac:dyDescent="0.2">
      <c r="A187" s="149">
        <f>COUNT($A$13:A186)+1</f>
        <v>34</v>
      </c>
      <c r="B187" s="210" t="s">
        <v>76</v>
      </c>
      <c r="C187" s="151"/>
      <c r="D187" s="152"/>
      <c r="E187" s="153"/>
      <c r="F187" s="153"/>
    </row>
    <row r="188" spans="1:6" ht="89.25" x14ac:dyDescent="0.2">
      <c r="A188" s="160"/>
      <c r="B188" s="155" t="s">
        <v>96</v>
      </c>
      <c r="C188" s="151"/>
      <c r="D188" s="152"/>
      <c r="E188" s="153"/>
      <c r="F188" s="153"/>
    </row>
    <row r="189" spans="1:6" ht="14.25" x14ac:dyDescent="0.2">
      <c r="A189" s="160"/>
      <c r="B189" s="155"/>
      <c r="C189" s="151">
        <v>156</v>
      </c>
      <c r="D189" s="152" t="s">
        <v>35</v>
      </c>
      <c r="E189" s="41"/>
      <c r="F189" s="153">
        <f>C189*E189</f>
        <v>0</v>
      </c>
    </row>
    <row r="190" spans="1:6" x14ac:dyDescent="0.2">
      <c r="A190" s="88"/>
      <c r="B190" s="161"/>
      <c r="C190" s="162"/>
      <c r="D190" s="69"/>
      <c r="E190" s="70"/>
      <c r="F190" s="70"/>
    </row>
    <row r="191" spans="1:6" x14ac:dyDescent="0.2">
      <c r="A191" s="89"/>
      <c r="B191" s="156"/>
      <c r="C191" s="148"/>
      <c r="D191" s="157"/>
      <c r="E191" s="158"/>
      <c r="F191" s="158"/>
    </row>
    <row r="192" spans="1:6" x14ac:dyDescent="0.2">
      <c r="A192" s="149">
        <f>COUNT($A$13:A191)+1</f>
        <v>35</v>
      </c>
      <c r="B192" s="210" t="s">
        <v>77</v>
      </c>
      <c r="C192" s="151"/>
      <c r="D192" s="152"/>
      <c r="E192" s="153"/>
      <c r="F192" s="154"/>
    </row>
    <row r="193" spans="1:6" ht="63.75" x14ac:dyDescent="0.2">
      <c r="A193" s="160"/>
      <c r="B193" s="155" t="s">
        <v>97</v>
      </c>
      <c r="C193" s="151"/>
      <c r="D193" s="152"/>
      <c r="E193" s="153"/>
      <c r="F193" s="154"/>
    </row>
    <row r="194" spans="1:6" ht="14.25" x14ac:dyDescent="0.2">
      <c r="A194" s="160"/>
      <c r="B194" s="155"/>
      <c r="C194" s="151">
        <v>323</v>
      </c>
      <c r="D194" s="152" t="s">
        <v>35</v>
      </c>
      <c r="E194" s="41"/>
      <c r="F194" s="153">
        <f>C194*E194</f>
        <v>0</v>
      </c>
    </row>
    <row r="195" spans="1:6" x14ac:dyDescent="0.2">
      <c r="A195" s="88"/>
      <c r="B195" s="161"/>
      <c r="C195" s="162"/>
      <c r="D195" s="69"/>
      <c r="E195" s="70"/>
      <c r="F195" s="70"/>
    </row>
    <row r="196" spans="1:6" x14ac:dyDescent="0.2">
      <c r="A196" s="89"/>
      <c r="B196" s="156"/>
      <c r="C196" s="148"/>
      <c r="D196" s="157"/>
      <c r="E196" s="158"/>
      <c r="F196" s="158"/>
    </row>
    <row r="197" spans="1:6" x14ac:dyDescent="0.2">
      <c r="A197" s="149">
        <f>COUNT($A$13:A196)+1</f>
        <v>36</v>
      </c>
      <c r="B197" s="210" t="s">
        <v>17</v>
      </c>
      <c r="C197" s="151"/>
      <c r="D197" s="152"/>
      <c r="E197" s="153"/>
      <c r="F197" s="154"/>
    </row>
    <row r="198" spans="1:6" ht="38.25" x14ac:dyDescent="0.2">
      <c r="A198" s="160"/>
      <c r="B198" s="155" t="s">
        <v>78</v>
      </c>
      <c r="C198" s="151"/>
      <c r="D198" s="152"/>
      <c r="E198" s="153"/>
      <c r="F198" s="154"/>
    </row>
    <row r="199" spans="1:6" ht="14.25" x14ac:dyDescent="0.2">
      <c r="A199" s="160"/>
      <c r="B199" s="155"/>
      <c r="C199" s="151">
        <v>93</v>
      </c>
      <c r="D199" s="152" t="s">
        <v>35</v>
      </c>
      <c r="E199" s="41"/>
      <c r="F199" s="153">
        <f>C199*E199</f>
        <v>0</v>
      </c>
    </row>
    <row r="200" spans="1:6" x14ac:dyDescent="0.2">
      <c r="A200" s="88"/>
      <c r="B200" s="161"/>
      <c r="C200" s="162"/>
      <c r="D200" s="69"/>
      <c r="E200" s="70"/>
      <c r="F200" s="70"/>
    </row>
    <row r="201" spans="1:6" x14ac:dyDescent="0.2">
      <c r="A201" s="89"/>
      <c r="B201" s="156"/>
      <c r="C201" s="148"/>
      <c r="D201" s="157"/>
      <c r="E201" s="158"/>
      <c r="F201" s="158"/>
    </row>
    <row r="202" spans="1:6" x14ac:dyDescent="0.2">
      <c r="A202" s="149">
        <f>COUNT($A$13:A201)+1</f>
        <v>37</v>
      </c>
      <c r="B202" s="210" t="s">
        <v>18</v>
      </c>
      <c r="C202" s="151"/>
      <c r="D202" s="152"/>
      <c r="E202" s="153"/>
      <c r="F202" s="153"/>
    </row>
    <row r="203" spans="1:6" ht="25.5" x14ac:dyDescent="0.2">
      <c r="A203" s="160"/>
      <c r="B203" s="155" t="s">
        <v>110</v>
      </c>
      <c r="C203" s="151"/>
      <c r="D203" s="152"/>
      <c r="E203" s="153"/>
      <c r="F203" s="154"/>
    </row>
    <row r="204" spans="1:6" ht="14.25" x14ac:dyDescent="0.2">
      <c r="A204" s="160"/>
      <c r="B204" s="155"/>
      <c r="C204" s="151">
        <v>107</v>
      </c>
      <c r="D204" s="152" t="s">
        <v>30</v>
      </c>
      <c r="E204" s="41"/>
      <c r="F204" s="153">
        <f>C204*E204</f>
        <v>0</v>
      </c>
    </row>
    <row r="205" spans="1:6" x14ac:dyDescent="0.2">
      <c r="A205" s="88"/>
      <c r="B205" s="161"/>
      <c r="C205" s="162"/>
      <c r="D205" s="69"/>
      <c r="E205" s="70"/>
      <c r="F205" s="70"/>
    </row>
    <row r="206" spans="1:6" x14ac:dyDescent="0.2">
      <c r="A206" s="89"/>
      <c r="B206" s="156"/>
      <c r="C206" s="148"/>
      <c r="D206" s="157"/>
      <c r="E206" s="158"/>
      <c r="F206" s="158"/>
    </row>
    <row r="207" spans="1:6" x14ac:dyDescent="0.2">
      <c r="A207" s="149">
        <f>COUNT($A$13:A206)+1</f>
        <v>38</v>
      </c>
      <c r="B207" s="210" t="s">
        <v>143</v>
      </c>
      <c r="C207" s="151"/>
      <c r="D207" s="152"/>
      <c r="E207" s="153"/>
      <c r="F207" s="153"/>
    </row>
    <row r="208" spans="1:6" ht="38.25" x14ac:dyDescent="0.2">
      <c r="A208" s="160"/>
      <c r="B208" s="155" t="s">
        <v>144</v>
      </c>
      <c r="C208" s="151"/>
      <c r="D208" s="152"/>
      <c r="E208" s="153"/>
      <c r="F208" s="154"/>
    </row>
    <row r="209" spans="1:62" ht="14.25" x14ac:dyDescent="0.2">
      <c r="A209" s="160"/>
      <c r="B209" s="155"/>
      <c r="C209" s="151">
        <v>6</v>
      </c>
      <c r="D209" s="152" t="s">
        <v>30</v>
      </c>
      <c r="E209" s="41"/>
      <c r="F209" s="153">
        <f>C209*E209</f>
        <v>0</v>
      </c>
    </row>
    <row r="210" spans="1:62" s="101" customFormat="1" x14ac:dyDescent="0.2">
      <c r="A210" s="88"/>
      <c r="B210" s="161"/>
      <c r="C210" s="162"/>
      <c r="D210" s="69"/>
      <c r="E210" s="70"/>
      <c r="F210" s="7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row>
    <row r="211" spans="1:62" x14ac:dyDescent="0.2">
      <c r="A211" s="89"/>
      <c r="B211" s="156"/>
      <c r="C211" s="148"/>
      <c r="D211" s="157"/>
      <c r="E211" s="158"/>
      <c r="F211" s="158"/>
    </row>
    <row r="212" spans="1:62" x14ac:dyDescent="0.2">
      <c r="A212" s="149">
        <f>COUNT($A$13:A211)+1</f>
        <v>39</v>
      </c>
      <c r="B212" s="258" t="s">
        <v>111</v>
      </c>
      <c r="C212" s="151"/>
      <c r="D212" s="152"/>
      <c r="E212" s="153"/>
      <c r="F212" s="153"/>
    </row>
    <row r="213" spans="1:62" ht="89.25" x14ac:dyDescent="0.2">
      <c r="A213" s="160"/>
      <c r="B213" s="155" t="s">
        <v>112</v>
      </c>
      <c r="C213" s="151"/>
      <c r="D213" s="152"/>
      <c r="E213" s="153"/>
      <c r="F213" s="154"/>
    </row>
    <row r="214" spans="1:62" ht="14.25" x14ac:dyDescent="0.2">
      <c r="A214" s="160"/>
      <c r="B214" s="155" t="s">
        <v>162</v>
      </c>
      <c r="C214" s="151">
        <v>107</v>
      </c>
      <c r="D214" s="152" t="s">
        <v>30</v>
      </c>
      <c r="E214" s="41"/>
      <c r="F214" s="153">
        <f t="shared" ref="F214" si="0">C214*E214</f>
        <v>0</v>
      </c>
    </row>
    <row r="215" spans="1:62" s="101" customFormat="1" x14ac:dyDescent="0.2">
      <c r="A215" s="88"/>
      <c r="B215" s="161"/>
      <c r="C215" s="162"/>
      <c r="D215" s="69"/>
      <c r="E215" s="70"/>
      <c r="F215" s="7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row>
    <row r="216" spans="1:62" x14ac:dyDescent="0.2">
      <c r="A216" s="89"/>
      <c r="B216" s="156"/>
      <c r="C216" s="148"/>
      <c r="D216" s="157"/>
      <c r="E216" s="158"/>
      <c r="F216" s="158"/>
    </row>
    <row r="217" spans="1:62" ht="25.5" x14ac:dyDescent="0.2">
      <c r="A217" s="149">
        <f>COUNT($A$13:A216)+1</f>
        <v>40</v>
      </c>
      <c r="B217" s="210" t="s">
        <v>120</v>
      </c>
      <c r="C217" s="151"/>
      <c r="D217" s="152"/>
      <c r="E217" s="153"/>
      <c r="F217" s="153"/>
    </row>
    <row r="218" spans="1:62" ht="127.5" x14ac:dyDescent="0.2">
      <c r="A218" s="160"/>
      <c r="B218" s="155" t="s">
        <v>121</v>
      </c>
      <c r="C218" s="151"/>
      <c r="D218" s="152"/>
      <c r="E218" s="153"/>
      <c r="F218" s="153"/>
    </row>
    <row r="219" spans="1:62" x14ac:dyDescent="0.2">
      <c r="A219" s="160"/>
      <c r="B219" s="210"/>
      <c r="C219" s="151">
        <v>3</v>
      </c>
      <c r="D219" s="152" t="s">
        <v>1</v>
      </c>
      <c r="E219" s="41"/>
      <c r="F219" s="153">
        <f>+E219*C219</f>
        <v>0</v>
      </c>
    </row>
    <row r="220" spans="1:62" x14ac:dyDescent="0.2">
      <c r="A220" s="88"/>
      <c r="B220" s="161"/>
      <c r="C220" s="162"/>
      <c r="D220" s="69"/>
      <c r="E220" s="70"/>
      <c r="F220" s="70"/>
    </row>
    <row r="221" spans="1:62" x14ac:dyDescent="0.2">
      <c r="A221" s="89"/>
      <c r="B221" s="156"/>
      <c r="C221" s="148"/>
      <c r="D221" s="157"/>
      <c r="E221" s="158"/>
      <c r="F221" s="158"/>
    </row>
    <row r="222" spans="1:62" x14ac:dyDescent="0.2">
      <c r="A222" s="149">
        <f>COUNT($A$13:A221)+1</f>
        <v>41</v>
      </c>
      <c r="B222" s="210" t="s">
        <v>116</v>
      </c>
      <c r="C222" s="151"/>
      <c r="D222" s="152"/>
      <c r="E222" s="153"/>
      <c r="F222" s="153"/>
    </row>
    <row r="223" spans="1:62" ht="51" x14ac:dyDescent="0.2">
      <c r="A223" s="160"/>
      <c r="B223" s="155" t="s">
        <v>117</v>
      </c>
      <c r="C223" s="151"/>
      <c r="D223" s="152"/>
      <c r="E223" s="153"/>
      <c r="F223" s="153"/>
    </row>
    <row r="224" spans="1:62" ht="25.5" x14ac:dyDescent="0.2">
      <c r="A224" s="160"/>
      <c r="B224" s="155" t="s">
        <v>183</v>
      </c>
      <c r="C224" s="151">
        <v>2</v>
      </c>
      <c r="D224" s="152" t="s">
        <v>1</v>
      </c>
      <c r="E224" s="41"/>
      <c r="F224" s="153">
        <f>+E224*C224</f>
        <v>0</v>
      </c>
    </row>
    <row r="225" spans="1:6" x14ac:dyDescent="0.2">
      <c r="A225" s="88"/>
      <c r="B225" s="161"/>
      <c r="C225" s="162"/>
      <c r="D225" s="69"/>
      <c r="E225" s="70"/>
      <c r="F225" s="70"/>
    </row>
    <row r="226" spans="1:6" x14ac:dyDescent="0.2">
      <c r="A226" s="160"/>
      <c r="B226" s="155"/>
      <c r="C226" s="151"/>
      <c r="D226" s="152"/>
      <c r="E226" s="153"/>
      <c r="F226" s="153"/>
    </row>
    <row r="227" spans="1:6" x14ac:dyDescent="0.2">
      <c r="A227" s="149">
        <f>COUNT($A$13:A222)+1</f>
        <v>42</v>
      </c>
      <c r="B227" s="210" t="s">
        <v>118</v>
      </c>
      <c r="C227" s="151"/>
      <c r="D227" s="152"/>
      <c r="E227" s="153"/>
      <c r="F227" s="153"/>
    </row>
    <row r="228" spans="1:6" ht="191.25" x14ac:dyDescent="0.2">
      <c r="A228" s="160"/>
      <c r="B228" s="155" t="s">
        <v>491</v>
      </c>
      <c r="C228" s="151"/>
      <c r="D228" s="152"/>
      <c r="E228" s="153"/>
      <c r="F228" s="153"/>
    </row>
    <row r="229" spans="1:6" ht="25.5" x14ac:dyDescent="0.2">
      <c r="A229" s="160"/>
      <c r="B229" s="155" t="s">
        <v>182</v>
      </c>
      <c r="C229" s="151">
        <v>2</v>
      </c>
      <c r="D229" s="152" t="s">
        <v>1</v>
      </c>
      <c r="E229" s="41"/>
      <c r="F229" s="153">
        <f>+E229*C229</f>
        <v>0</v>
      </c>
    </row>
    <row r="230" spans="1:6" ht="25.5" x14ac:dyDescent="0.2">
      <c r="A230" s="160"/>
      <c r="B230" s="155" t="s">
        <v>487</v>
      </c>
      <c r="C230" s="151">
        <v>1</v>
      </c>
      <c r="D230" s="152" t="s">
        <v>1</v>
      </c>
      <c r="E230" s="41"/>
      <c r="F230" s="153">
        <f>+E230*C230</f>
        <v>0</v>
      </c>
    </row>
    <row r="231" spans="1:6" x14ac:dyDescent="0.2">
      <c r="A231" s="88"/>
      <c r="B231" s="161"/>
      <c r="C231" s="162"/>
      <c r="D231" s="69"/>
      <c r="E231" s="70"/>
      <c r="F231" s="70"/>
    </row>
    <row r="232" spans="1:6" x14ac:dyDescent="0.2">
      <c r="A232" s="89"/>
      <c r="B232" s="156"/>
      <c r="C232" s="148"/>
      <c r="D232" s="157"/>
      <c r="E232" s="158"/>
      <c r="F232" s="158"/>
    </row>
    <row r="233" spans="1:6" x14ac:dyDescent="0.2">
      <c r="A233" s="149">
        <f>COUNT($A$11:A232)+1</f>
        <v>43</v>
      </c>
      <c r="B233" s="210" t="s">
        <v>122</v>
      </c>
      <c r="C233" s="151"/>
      <c r="D233" s="152"/>
      <c r="E233" s="153"/>
      <c r="F233" s="153"/>
    </row>
    <row r="234" spans="1:6" ht="232.5" x14ac:dyDescent="0.2">
      <c r="A234" s="160"/>
      <c r="B234" s="155" t="s">
        <v>493</v>
      </c>
      <c r="C234" s="151"/>
      <c r="D234" s="152"/>
      <c r="E234" s="153"/>
      <c r="F234" s="153"/>
    </row>
    <row r="235" spans="1:6" ht="14.25" x14ac:dyDescent="0.2">
      <c r="A235" s="160"/>
      <c r="B235" s="210"/>
      <c r="C235" s="151">
        <v>1</v>
      </c>
      <c r="D235" s="152" t="s">
        <v>30</v>
      </c>
      <c r="E235" s="41"/>
      <c r="F235" s="153">
        <f>C235*E235</f>
        <v>0</v>
      </c>
    </row>
    <row r="236" spans="1:6" x14ac:dyDescent="0.2">
      <c r="A236" s="88"/>
      <c r="B236" s="161"/>
      <c r="C236" s="162"/>
      <c r="D236" s="69"/>
      <c r="E236" s="70"/>
      <c r="F236" s="70"/>
    </row>
    <row r="237" spans="1:6" x14ac:dyDescent="0.2">
      <c r="A237" s="89"/>
      <c r="B237" s="156"/>
      <c r="C237" s="148"/>
      <c r="D237" s="157"/>
      <c r="E237" s="158"/>
      <c r="F237" s="158"/>
    </row>
    <row r="238" spans="1:6" x14ac:dyDescent="0.2">
      <c r="A238" s="149">
        <f>COUNT($A$10:A237)+1</f>
        <v>44</v>
      </c>
      <c r="B238" s="210" t="s">
        <v>209</v>
      </c>
      <c r="C238" s="151"/>
      <c r="D238" s="152"/>
      <c r="E238" s="153"/>
      <c r="F238" s="153"/>
    </row>
    <row r="239" spans="1:6" ht="153" x14ac:dyDescent="0.2">
      <c r="A239" s="149"/>
      <c r="B239" s="155" t="s">
        <v>210</v>
      </c>
      <c r="C239" s="151"/>
      <c r="D239" s="152"/>
      <c r="E239" s="210"/>
      <c r="F239" s="153"/>
    </row>
    <row r="240" spans="1:6" x14ac:dyDescent="0.2">
      <c r="A240" s="149"/>
      <c r="B240" s="210" t="s">
        <v>211</v>
      </c>
      <c r="C240" s="151">
        <v>1</v>
      </c>
      <c r="D240" s="152" t="s">
        <v>123</v>
      </c>
      <c r="E240" s="41"/>
      <c r="F240" s="153">
        <f>C240*E240</f>
        <v>0</v>
      </c>
    </row>
    <row r="241" spans="1:6" x14ac:dyDescent="0.2">
      <c r="A241" s="164"/>
      <c r="B241" s="161"/>
      <c r="C241" s="162"/>
      <c r="D241" s="69"/>
      <c r="E241" s="70"/>
      <c r="F241" s="70"/>
    </row>
    <row r="242" spans="1:6" x14ac:dyDescent="0.2">
      <c r="A242" s="149"/>
      <c r="B242" s="156"/>
      <c r="C242" s="148"/>
      <c r="D242" s="157"/>
      <c r="E242" s="158"/>
      <c r="F242" s="158"/>
    </row>
    <row r="243" spans="1:6" x14ac:dyDescent="0.2">
      <c r="A243" s="149">
        <f>COUNT($A$10:A242)+1</f>
        <v>45</v>
      </c>
      <c r="B243" s="210" t="s">
        <v>124</v>
      </c>
      <c r="C243" s="151"/>
      <c r="D243" s="152"/>
      <c r="E243" s="153"/>
      <c r="F243" s="153"/>
    </row>
    <row r="244" spans="1:6" ht="38.25" x14ac:dyDescent="0.2">
      <c r="A244" s="149"/>
      <c r="B244" s="155" t="s">
        <v>125</v>
      </c>
      <c r="C244" s="151"/>
      <c r="D244" s="152"/>
      <c r="E244" s="153"/>
      <c r="F244" s="153"/>
    </row>
    <row r="245" spans="1:6" x14ac:dyDescent="0.2">
      <c r="A245" s="160"/>
      <c r="B245" s="210"/>
      <c r="C245" s="151">
        <v>72</v>
      </c>
      <c r="D245" s="152" t="s">
        <v>1</v>
      </c>
      <c r="E245" s="41"/>
      <c r="F245" s="153">
        <f>C245*E245</f>
        <v>0</v>
      </c>
    </row>
    <row r="246" spans="1:6" x14ac:dyDescent="0.2">
      <c r="A246" s="88"/>
      <c r="B246" s="161"/>
      <c r="C246" s="162"/>
      <c r="D246" s="69"/>
      <c r="E246" s="70"/>
      <c r="F246" s="70"/>
    </row>
    <row r="247" spans="1:6" x14ac:dyDescent="0.2">
      <c r="A247" s="89"/>
      <c r="B247" s="156"/>
      <c r="C247" s="148"/>
      <c r="D247" s="157"/>
      <c r="E247" s="158"/>
      <c r="F247" s="158"/>
    </row>
    <row r="248" spans="1:6" x14ac:dyDescent="0.2">
      <c r="A248" s="149">
        <f>COUNT($A$11:A247)+1</f>
        <v>46</v>
      </c>
      <c r="B248" s="210" t="s">
        <v>126</v>
      </c>
      <c r="C248" s="151"/>
      <c r="D248" s="152"/>
      <c r="E248" s="153"/>
      <c r="F248" s="153"/>
    </row>
    <row r="249" spans="1:6" ht="63.75" x14ac:dyDescent="0.2">
      <c r="A249" s="160"/>
      <c r="B249" s="155" t="s">
        <v>141</v>
      </c>
      <c r="C249" s="151"/>
      <c r="D249" s="152"/>
      <c r="E249" s="153"/>
      <c r="F249" s="153"/>
    </row>
    <row r="250" spans="1:6" ht="14.25" x14ac:dyDescent="0.2">
      <c r="A250" s="160"/>
      <c r="B250" s="210"/>
      <c r="C250" s="151">
        <v>120</v>
      </c>
      <c r="D250" s="152" t="s">
        <v>30</v>
      </c>
      <c r="E250" s="41"/>
      <c r="F250" s="153">
        <f>C250*E250</f>
        <v>0</v>
      </c>
    </row>
    <row r="251" spans="1:6" x14ac:dyDescent="0.2">
      <c r="A251" s="88"/>
      <c r="B251" s="161"/>
      <c r="C251" s="162"/>
      <c r="D251" s="69"/>
      <c r="E251" s="70"/>
      <c r="F251" s="70"/>
    </row>
    <row r="252" spans="1:6" x14ac:dyDescent="0.2">
      <c r="A252" s="89"/>
      <c r="B252" s="156"/>
      <c r="C252" s="148"/>
      <c r="D252" s="157"/>
      <c r="E252" s="158"/>
      <c r="F252" s="158"/>
    </row>
    <row r="253" spans="1:6" x14ac:dyDescent="0.2">
      <c r="A253" s="149">
        <f>COUNT($A$11:A252)+1</f>
        <v>47</v>
      </c>
      <c r="B253" s="210" t="s">
        <v>127</v>
      </c>
      <c r="C253" s="151"/>
      <c r="D253" s="152"/>
      <c r="E253" s="153"/>
      <c r="F253" s="153"/>
    </row>
    <row r="254" spans="1:6" ht="38.25" x14ac:dyDescent="0.2">
      <c r="A254" s="160"/>
      <c r="B254" s="155" t="s">
        <v>128</v>
      </c>
      <c r="C254" s="151"/>
      <c r="D254" s="152"/>
      <c r="E254" s="153"/>
      <c r="F254" s="153"/>
    </row>
    <row r="255" spans="1:6" ht="14.25" x14ac:dyDescent="0.2">
      <c r="A255" s="160"/>
      <c r="B255" s="210"/>
      <c r="C255" s="151">
        <v>120</v>
      </c>
      <c r="D255" s="152" t="s">
        <v>30</v>
      </c>
      <c r="E255" s="41"/>
      <c r="F255" s="153">
        <f>C255*E255</f>
        <v>0</v>
      </c>
    </row>
    <row r="256" spans="1:6" x14ac:dyDescent="0.2">
      <c r="A256" s="88"/>
      <c r="B256" s="161"/>
      <c r="C256" s="162"/>
      <c r="D256" s="69"/>
      <c r="E256" s="70"/>
      <c r="F256" s="70"/>
    </row>
    <row r="257" spans="1:6" x14ac:dyDescent="0.2">
      <c r="A257" s="89"/>
      <c r="B257" s="156"/>
      <c r="C257" s="148"/>
      <c r="D257" s="157"/>
      <c r="E257" s="158"/>
      <c r="F257" s="158"/>
    </row>
    <row r="258" spans="1:6" x14ac:dyDescent="0.2">
      <c r="A258" s="149">
        <f>COUNT($A$11:A257)+1</f>
        <v>48</v>
      </c>
      <c r="B258" s="210" t="s">
        <v>129</v>
      </c>
      <c r="C258" s="151"/>
      <c r="D258" s="152"/>
      <c r="E258" s="153"/>
      <c r="F258" s="153"/>
    </row>
    <row r="259" spans="1:6" ht="63.75" x14ac:dyDescent="0.2">
      <c r="A259" s="160"/>
      <c r="B259" s="155" t="s">
        <v>130</v>
      </c>
      <c r="C259" s="151"/>
      <c r="D259" s="152"/>
      <c r="E259" s="153"/>
      <c r="F259" s="153"/>
    </row>
    <row r="260" spans="1:6" ht="14.25" x14ac:dyDescent="0.2">
      <c r="A260" s="160"/>
      <c r="B260" s="210"/>
      <c r="C260" s="151">
        <v>11</v>
      </c>
      <c r="D260" s="152" t="s">
        <v>35</v>
      </c>
      <c r="E260" s="41"/>
      <c r="F260" s="153">
        <f>C260*E260</f>
        <v>0</v>
      </c>
    </row>
    <row r="261" spans="1:6" x14ac:dyDescent="0.2">
      <c r="A261" s="88"/>
      <c r="B261" s="161"/>
      <c r="C261" s="162"/>
      <c r="D261" s="69"/>
      <c r="E261" s="70"/>
      <c r="F261" s="70"/>
    </row>
    <row r="262" spans="1:6" x14ac:dyDescent="0.2">
      <c r="A262" s="89"/>
      <c r="B262" s="156"/>
      <c r="C262" s="148"/>
      <c r="D262" s="157"/>
      <c r="E262" s="158"/>
      <c r="F262" s="158"/>
    </row>
    <row r="263" spans="1:6" x14ac:dyDescent="0.2">
      <c r="A263" s="149">
        <f>COUNT($A$10:A261)+1</f>
        <v>49</v>
      </c>
      <c r="B263" s="210" t="s">
        <v>185</v>
      </c>
      <c r="C263" s="151"/>
      <c r="D263" s="152"/>
      <c r="E263" s="153"/>
      <c r="F263" s="153"/>
    </row>
    <row r="264" spans="1:6" ht="63.75" x14ac:dyDescent="0.2">
      <c r="A264" s="160"/>
      <c r="B264" s="155" t="s">
        <v>186</v>
      </c>
      <c r="C264" s="151"/>
      <c r="D264" s="152"/>
      <c r="E264" s="153"/>
      <c r="F264" s="153"/>
    </row>
    <row r="265" spans="1:6" x14ac:dyDescent="0.2">
      <c r="A265" s="160"/>
      <c r="B265" s="210"/>
      <c r="C265" s="151">
        <v>3</v>
      </c>
      <c r="D265" s="152" t="s">
        <v>1</v>
      </c>
      <c r="E265" s="41"/>
      <c r="F265" s="153">
        <f>E265*C265</f>
        <v>0</v>
      </c>
    </row>
    <row r="266" spans="1:6" x14ac:dyDescent="0.2">
      <c r="A266" s="88"/>
      <c r="B266" s="161"/>
      <c r="C266" s="162"/>
      <c r="D266" s="69"/>
      <c r="E266" s="70"/>
      <c r="F266" s="70"/>
    </row>
    <row r="267" spans="1:6" x14ac:dyDescent="0.2">
      <c r="A267" s="89"/>
      <c r="B267" s="156"/>
      <c r="C267" s="148"/>
      <c r="D267" s="157"/>
      <c r="E267" s="158"/>
      <c r="F267" s="159"/>
    </row>
    <row r="268" spans="1:6" x14ac:dyDescent="0.2">
      <c r="A268" s="149">
        <f>COUNT($A$13:A267)+1</f>
        <v>50</v>
      </c>
      <c r="B268" s="210" t="s">
        <v>19</v>
      </c>
      <c r="C268" s="151"/>
      <c r="D268" s="152"/>
      <c r="E268" s="153"/>
      <c r="F268" s="154"/>
    </row>
    <row r="269" spans="1:6" ht="51" x14ac:dyDescent="0.2">
      <c r="A269" s="160"/>
      <c r="B269" s="155" t="s">
        <v>84</v>
      </c>
      <c r="C269" s="151"/>
      <c r="D269" s="152"/>
      <c r="E269" s="153"/>
      <c r="F269" s="154"/>
    </row>
    <row r="270" spans="1:6" x14ac:dyDescent="0.2">
      <c r="A270" s="160"/>
      <c r="B270" s="155"/>
      <c r="C270" s="151">
        <v>1</v>
      </c>
      <c r="D270" s="152" t="s">
        <v>1</v>
      </c>
      <c r="E270" s="41"/>
      <c r="F270" s="153">
        <f>C270*E270</f>
        <v>0</v>
      </c>
    </row>
    <row r="271" spans="1:6" x14ac:dyDescent="0.2">
      <c r="A271" s="88"/>
      <c r="B271" s="161"/>
      <c r="C271" s="162"/>
      <c r="D271" s="69"/>
      <c r="E271" s="70"/>
      <c r="F271" s="70"/>
    </row>
    <row r="272" spans="1:6" x14ac:dyDescent="0.2">
      <c r="A272" s="89"/>
      <c r="B272" s="156"/>
      <c r="C272" s="148"/>
      <c r="D272" s="157"/>
      <c r="E272" s="158"/>
      <c r="F272" s="159"/>
    </row>
    <row r="273" spans="1:6" x14ac:dyDescent="0.2">
      <c r="A273" s="149">
        <f>COUNT($A$13:A272)+1</f>
        <v>51</v>
      </c>
      <c r="B273" s="210" t="s">
        <v>20</v>
      </c>
      <c r="C273" s="151"/>
      <c r="D273" s="152"/>
      <c r="E273" s="153"/>
      <c r="F273" s="154"/>
    </row>
    <row r="274" spans="1:6" ht="102" x14ac:dyDescent="0.2">
      <c r="A274" s="160"/>
      <c r="B274" s="155" t="s">
        <v>85</v>
      </c>
      <c r="C274" s="151"/>
      <c r="D274" s="152"/>
      <c r="E274" s="153"/>
      <c r="F274" s="154"/>
    </row>
    <row r="275" spans="1:6" x14ac:dyDescent="0.2">
      <c r="A275" s="160"/>
      <c r="B275" s="168" t="s">
        <v>157</v>
      </c>
      <c r="C275" s="151"/>
      <c r="D275" s="152"/>
      <c r="E275" s="153"/>
      <c r="F275" s="153"/>
    </row>
    <row r="276" spans="1:6" x14ac:dyDescent="0.2">
      <c r="A276" s="160"/>
      <c r="B276" s="155"/>
      <c r="C276" s="151">
        <v>1</v>
      </c>
      <c r="D276" s="152" t="s">
        <v>1</v>
      </c>
      <c r="E276" s="41"/>
      <c r="F276" s="153">
        <f>C276*E276</f>
        <v>0</v>
      </c>
    </row>
    <row r="277" spans="1:6" x14ac:dyDescent="0.2">
      <c r="A277" s="88"/>
      <c r="B277" s="161"/>
      <c r="C277" s="162"/>
      <c r="D277" s="69"/>
      <c r="E277" s="70"/>
      <c r="F277" s="70"/>
    </row>
    <row r="278" spans="1:6" x14ac:dyDescent="0.2">
      <c r="A278" s="89"/>
      <c r="B278" s="156"/>
      <c r="C278" s="148"/>
      <c r="D278" s="157"/>
      <c r="E278" s="158"/>
      <c r="F278" s="158"/>
    </row>
    <row r="279" spans="1:6" ht="25.5" x14ac:dyDescent="0.2">
      <c r="A279" s="149">
        <f>COUNT($A$13:A278)+1</f>
        <v>52</v>
      </c>
      <c r="B279" s="210" t="s">
        <v>79</v>
      </c>
      <c r="C279" s="151"/>
      <c r="D279" s="152"/>
      <c r="E279" s="153"/>
      <c r="F279" s="153"/>
    </row>
    <row r="280" spans="1:6" ht="102" x14ac:dyDescent="0.2">
      <c r="A280" s="160"/>
      <c r="B280" s="155" t="s">
        <v>86</v>
      </c>
      <c r="C280" s="151"/>
      <c r="D280" s="152"/>
      <c r="E280" s="153"/>
      <c r="F280" s="153"/>
    </row>
    <row r="281" spans="1:6" x14ac:dyDescent="0.2">
      <c r="A281" s="160"/>
      <c r="B281" s="155"/>
      <c r="C281" s="151">
        <v>1</v>
      </c>
      <c r="D281" s="152" t="s">
        <v>1</v>
      </c>
      <c r="E281" s="41"/>
      <c r="F281" s="153">
        <f>C281*E281</f>
        <v>0</v>
      </c>
    </row>
    <row r="282" spans="1:6" x14ac:dyDescent="0.2">
      <c r="A282" s="88"/>
      <c r="B282" s="161"/>
      <c r="C282" s="162"/>
      <c r="D282" s="69"/>
      <c r="E282" s="70"/>
      <c r="F282" s="70"/>
    </row>
    <row r="283" spans="1:6" x14ac:dyDescent="0.2">
      <c r="A283" s="89"/>
      <c r="B283" s="156"/>
      <c r="C283" s="148"/>
      <c r="D283" s="157"/>
      <c r="E283" s="158"/>
      <c r="F283" s="158"/>
    </row>
    <row r="284" spans="1:6" x14ac:dyDescent="0.2">
      <c r="A284" s="149">
        <f>COUNT($A$11:A283)+1</f>
        <v>53</v>
      </c>
      <c r="B284" s="210" t="s">
        <v>145</v>
      </c>
      <c r="C284" s="151"/>
      <c r="D284" s="152"/>
      <c r="E284" s="153"/>
      <c r="F284" s="153"/>
    </row>
    <row r="285" spans="1:6" x14ac:dyDescent="0.2">
      <c r="A285" s="160"/>
      <c r="B285" s="155" t="s">
        <v>148</v>
      </c>
      <c r="C285" s="151"/>
      <c r="D285" s="152"/>
      <c r="E285" s="153"/>
      <c r="F285" s="153"/>
    </row>
    <row r="286" spans="1:6" x14ac:dyDescent="0.2">
      <c r="A286" s="160"/>
      <c r="B286" s="210" t="s">
        <v>146</v>
      </c>
      <c r="C286" s="151"/>
      <c r="D286" s="152"/>
      <c r="E286" s="33"/>
      <c r="F286" s="153"/>
    </row>
    <row r="287" spans="1:6" x14ac:dyDescent="0.2">
      <c r="A287" s="160"/>
      <c r="B287" s="155" t="s">
        <v>147</v>
      </c>
      <c r="C287" s="151">
        <v>2</v>
      </c>
      <c r="D287" s="152" t="s">
        <v>142</v>
      </c>
      <c r="E287" s="41"/>
      <c r="F287" s="153">
        <f t="shared" ref="F287" si="1">C287*E287</f>
        <v>0</v>
      </c>
    </row>
    <row r="288" spans="1:6" x14ac:dyDescent="0.2">
      <c r="A288" s="88"/>
      <c r="B288" s="161"/>
      <c r="C288" s="162"/>
      <c r="D288" s="101"/>
      <c r="E288" s="70"/>
      <c r="F288" s="70"/>
    </row>
    <row r="289" spans="1:6" x14ac:dyDescent="0.2">
      <c r="A289" s="89"/>
      <c r="B289" s="61"/>
      <c r="C289" s="148"/>
      <c r="D289" s="165"/>
      <c r="E289" s="27"/>
      <c r="F289" s="27"/>
    </row>
    <row r="290" spans="1:6" x14ac:dyDescent="0.2">
      <c r="A290" s="149">
        <f>COUNT($A$11:A289)+1</f>
        <v>54</v>
      </c>
      <c r="B290" s="210" t="s">
        <v>193</v>
      </c>
      <c r="C290" s="151"/>
      <c r="D290" s="152"/>
      <c r="E290" s="153"/>
      <c r="F290" s="153"/>
    </row>
    <row r="291" spans="1:6" ht="51" x14ac:dyDescent="0.2">
      <c r="A291" s="160"/>
      <c r="B291" s="155" t="s">
        <v>194</v>
      </c>
      <c r="C291" s="151"/>
      <c r="D291" s="152"/>
      <c r="E291" s="153"/>
      <c r="F291" s="153"/>
    </row>
    <row r="292" spans="1:6" x14ac:dyDescent="0.2">
      <c r="A292" s="160"/>
      <c r="B292" s="155"/>
      <c r="C292" s="151">
        <v>15</v>
      </c>
      <c r="D292" s="152" t="s">
        <v>195</v>
      </c>
      <c r="E292" s="41"/>
      <c r="F292" s="153">
        <f>C292*E292</f>
        <v>0</v>
      </c>
    </row>
    <row r="293" spans="1:6" x14ac:dyDescent="0.2">
      <c r="A293" s="88"/>
      <c r="B293" s="161"/>
      <c r="C293" s="162"/>
      <c r="D293" s="69"/>
      <c r="E293" s="70"/>
      <c r="F293" s="70"/>
    </row>
    <row r="294" spans="1:6" x14ac:dyDescent="0.2">
      <c r="A294" s="89"/>
      <c r="B294" s="61"/>
      <c r="C294" s="26"/>
      <c r="D294" s="27"/>
      <c r="E294" s="28"/>
      <c r="F294" s="26"/>
    </row>
    <row r="295" spans="1:6" ht="25.5" x14ac:dyDescent="0.2">
      <c r="A295" s="149">
        <f>COUNT($A$13:A294)+1</f>
        <v>55</v>
      </c>
      <c r="B295" s="210" t="s">
        <v>21</v>
      </c>
      <c r="C295" s="154"/>
      <c r="D295" s="152"/>
      <c r="E295" s="187"/>
      <c r="F295" s="154"/>
    </row>
    <row r="296" spans="1:6" ht="102" x14ac:dyDescent="0.2">
      <c r="A296" s="160"/>
      <c r="B296" s="155" t="s">
        <v>80</v>
      </c>
      <c r="C296" s="154"/>
      <c r="D296" s="152"/>
      <c r="E296" s="153"/>
      <c r="F296" s="154"/>
    </row>
    <row r="297" spans="1:6" x14ac:dyDescent="0.2">
      <c r="A297" s="149"/>
      <c r="B297" s="188"/>
      <c r="C297" s="189"/>
      <c r="D297" s="190">
        <v>0.05</v>
      </c>
      <c r="E297" s="154"/>
      <c r="F297" s="153">
        <f>SUM(F13:F296)*D297</f>
        <v>0</v>
      </c>
    </row>
    <row r="298" spans="1:6" x14ac:dyDescent="0.2">
      <c r="A298" s="164"/>
      <c r="B298" s="191"/>
      <c r="C298" s="192"/>
      <c r="D298" s="193"/>
      <c r="E298" s="194"/>
      <c r="F298" s="70"/>
    </row>
    <row r="299" spans="1:6" x14ac:dyDescent="0.2">
      <c r="A299" s="160"/>
      <c r="B299" s="155"/>
      <c r="C299" s="154"/>
      <c r="D299" s="152"/>
      <c r="E299" s="154"/>
      <c r="F299" s="154"/>
    </row>
    <row r="300" spans="1:6" x14ac:dyDescent="0.2">
      <c r="A300" s="149">
        <f>COUNT($A$13:A298)+1</f>
        <v>56</v>
      </c>
      <c r="B300" s="210" t="s">
        <v>81</v>
      </c>
      <c r="C300" s="154"/>
      <c r="D300" s="152"/>
      <c r="E300" s="154"/>
      <c r="F300" s="154"/>
    </row>
    <row r="301" spans="1:6" ht="38.25" x14ac:dyDescent="0.2">
      <c r="A301" s="160"/>
      <c r="B301" s="155" t="s">
        <v>23</v>
      </c>
      <c r="C301" s="189"/>
      <c r="D301" s="190">
        <v>0.1</v>
      </c>
      <c r="E301" s="154"/>
      <c r="F301" s="153">
        <f>SUM(F13:F295)*D301</f>
        <v>0</v>
      </c>
    </row>
    <row r="302" spans="1:6" x14ac:dyDescent="0.2">
      <c r="A302" s="88"/>
      <c r="C302" s="154"/>
      <c r="D302" s="152"/>
      <c r="E302" s="187"/>
      <c r="F302" s="154"/>
    </row>
    <row r="303" spans="1:6" x14ac:dyDescent="0.2">
      <c r="A303" s="196"/>
      <c r="B303" s="197" t="s">
        <v>2</v>
      </c>
      <c r="C303" s="198"/>
      <c r="D303" s="199"/>
      <c r="E303" s="200" t="s">
        <v>34</v>
      </c>
      <c r="F303" s="200">
        <f>SUM(F15:F302)</f>
        <v>0</v>
      </c>
    </row>
  </sheetData>
  <sheetProtection algorithmName="SHA-512" hashValue="gTC+8jCC/CI3LymuwCw2LcgK04ZPZgiBNKYVvwmMbQPDBqmx5j6057vq/5G+LQnB1aQRxfXj2c18UzRbOu/E0A==" saltValue="t4X3xp09f3uWZ21vFbpb2Q=="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11" manualBreakCount="11">
    <brk id="33" max="5" man="1"/>
    <brk id="89" max="5" man="1"/>
    <brk id="115" max="5" man="1"/>
    <brk id="139" max="5" man="1"/>
    <brk id="165" max="5" man="1"/>
    <brk id="190" max="5" man="1"/>
    <brk id="215" max="5" man="1"/>
    <brk id="231" max="5" man="1"/>
    <brk id="246" max="5" man="1"/>
    <brk id="271" max="5" man="1"/>
    <brk id="29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831AC-F4DA-4BF2-9C2F-9903B24F160C}">
  <sheetPr>
    <tabColor rgb="FFFFC000"/>
  </sheetPr>
  <dimension ref="A1:BP254"/>
  <sheetViews>
    <sheetView topLeftCell="A15" zoomScaleNormal="100" zoomScaleSheetLayoutView="100" workbookViewId="0">
      <selection activeCell="E31" sqref="E31"/>
    </sheetView>
  </sheetViews>
  <sheetFormatPr defaultColWidth="9.140625" defaultRowHeight="12.75" x14ac:dyDescent="0.2"/>
  <cols>
    <col min="1" max="1" width="6.7109375" style="21" customWidth="1"/>
    <col min="2" max="2" width="36.7109375" style="67" customWidth="1"/>
    <col min="3" max="3" width="6.7109375" style="24" customWidth="1"/>
    <col min="4" max="4" width="6.7109375" style="25" customWidth="1"/>
    <col min="5" max="5" width="14.7109375" style="23" customWidth="1"/>
    <col min="6" max="6" width="14.7109375" style="24" customWidth="1"/>
    <col min="7" max="7" width="9.140625" style="50"/>
    <col min="8" max="8" width="10.140625" style="50" bestFit="1" customWidth="1"/>
    <col min="9" max="68" width="9.140625" style="50"/>
    <col min="69" max="16384" width="9.140625" style="25"/>
  </cols>
  <sheetData>
    <row r="1" spans="1:6" x14ac:dyDescent="0.2">
      <c r="A1" s="20" t="s">
        <v>133</v>
      </c>
      <c r="B1" s="107" t="s">
        <v>6</v>
      </c>
      <c r="C1" s="21"/>
      <c r="D1" s="22"/>
    </row>
    <row r="2" spans="1:6" x14ac:dyDescent="0.2">
      <c r="A2" s="20" t="s">
        <v>134</v>
      </c>
      <c r="B2" s="107" t="s">
        <v>7</v>
      </c>
      <c r="C2" s="21"/>
      <c r="D2" s="22"/>
    </row>
    <row r="3" spans="1:6" x14ac:dyDescent="0.2">
      <c r="A3" s="20" t="s">
        <v>137</v>
      </c>
      <c r="B3" s="107" t="s">
        <v>167</v>
      </c>
      <c r="C3" s="339"/>
      <c r="D3" s="339"/>
      <c r="E3" s="339"/>
    </row>
    <row r="4" spans="1:6" x14ac:dyDescent="0.2">
      <c r="A4" s="20"/>
      <c r="B4" s="107" t="s">
        <v>168</v>
      </c>
      <c r="C4" s="21"/>
      <c r="D4" s="22"/>
    </row>
    <row r="5" spans="1:6" ht="76.5" x14ac:dyDescent="0.2">
      <c r="A5" s="96" t="s">
        <v>0</v>
      </c>
      <c r="B5" s="97" t="s">
        <v>27</v>
      </c>
      <c r="C5" s="98" t="s">
        <v>8</v>
      </c>
      <c r="D5" s="98" t="s">
        <v>9</v>
      </c>
      <c r="E5" s="99" t="s">
        <v>31</v>
      </c>
      <c r="F5" s="266" t="s">
        <v>32</v>
      </c>
    </row>
    <row r="6" spans="1:6" x14ac:dyDescent="0.2">
      <c r="A6" s="81">
        <v>1</v>
      </c>
      <c r="B6" s="61"/>
      <c r="C6" s="26"/>
      <c r="D6" s="27"/>
      <c r="E6" s="28"/>
      <c r="F6" s="26"/>
    </row>
    <row r="7" spans="1:6" x14ac:dyDescent="0.2">
      <c r="A7" s="166"/>
      <c r="B7" s="107" t="s">
        <v>106</v>
      </c>
    </row>
    <row r="8" spans="1:6" x14ac:dyDescent="0.2">
      <c r="A8" s="166"/>
      <c r="B8" s="340" t="s">
        <v>105</v>
      </c>
      <c r="C8" s="340"/>
      <c r="D8" s="340"/>
      <c r="E8" s="340"/>
      <c r="F8" s="340"/>
    </row>
    <row r="9" spans="1:6" x14ac:dyDescent="0.2">
      <c r="A9" s="166"/>
      <c r="B9" s="340"/>
      <c r="C9" s="340"/>
      <c r="D9" s="340"/>
      <c r="E9" s="340"/>
      <c r="F9" s="340"/>
    </row>
    <row r="10" spans="1:6" x14ac:dyDescent="0.2">
      <c r="A10" s="166"/>
      <c r="B10" s="167"/>
      <c r="C10" s="167"/>
      <c r="D10" s="167"/>
      <c r="E10" s="167"/>
      <c r="F10" s="167"/>
    </row>
    <row r="11" spans="1:6" x14ac:dyDescent="0.2">
      <c r="A11" s="166"/>
    </row>
    <row r="12" spans="1:6" x14ac:dyDescent="0.2">
      <c r="A12" s="81"/>
      <c r="B12" s="61"/>
      <c r="C12" s="26"/>
      <c r="D12" s="27"/>
      <c r="E12" s="28"/>
      <c r="F12" s="26"/>
    </row>
    <row r="13" spans="1:6" x14ac:dyDescent="0.2">
      <c r="A13" s="149">
        <f>COUNT(A6+1)</f>
        <v>1</v>
      </c>
      <c r="B13" s="210" t="s">
        <v>10</v>
      </c>
      <c r="C13" s="154"/>
      <c r="D13" s="152"/>
      <c r="E13" s="153"/>
      <c r="F13" s="153"/>
    </row>
    <row r="14" spans="1:6" ht="51" x14ac:dyDescent="0.2">
      <c r="A14" s="149"/>
      <c r="B14" s="155" t="s">
        <v>38</v>
      </c>
      <c r="C14" s="154"/>
      <c r="D14" s="152"/>
      <c r="E14" s="153"/>
      <c r="F14" s="153"/>
    </row>
    <row r="15" spans="1:6" ht="14.25" x14ac:dyDescent="0.2">
      <c r="A15" s="149"/>
      <c r="B15" s="155"/>
      <c r="C15" s="151">
        <v>125</v>
      </c>
      <c r="D15" s="152" t="s">
        <v>30</v>
      </c>
      <c r="E15" s="41"/>
      <c r="F15" s="153">
        <f>C15*E15</f>
        <v>0</v>
      </c>
    </row>
    <row r="16" spans="1:6" x14ac:dyDescent="0.2">
      <c r="A16" s="164"/>
      <c r="B16" s="161"/>
      <c r="C16" s="162"/>
      <c r="D16" s="69"/>
      <c r="E16" s="70"/>
      <c r="F16" s="70"/>
    </row>
    <row r="17" spans="1:6" x14ac:dyDescent="0.2">
      <c r="A17" s="163"/>
      <c r="B17" s="156"/>
      <c r="C17" s="148"/>
      <c r="D17" s="157"/>
      <c r="E17" s="158"/>
      <c r="F17" s="158"/>
    </row>
    <row r="18" spans="1:6" x14ac:dyDescent="0.2">
      <c r="A18" s="149">
        <f>COUNT($A$12:A17)+1</f>
        <v>2</v>
      </c>
      <c r="B18" s="210" t="s">
        <v>11</v>
      </c>
      <c r="C18" s="151"/>
      <c r="D18" s="152"/>
      <c r="E18" s="153"/>
      <c r="F18" s="153"/>
    </row>
    <row r="19" spans="1:6" ht="51" x14ac:dyDescent="0.2">
      <c r="A19" s="149"/>
      <c r="B19" s="155" t="s">
        <v>169</v>
      </c>
      <c r="C19" s="151"/>
      <c r="D19" s="152"/>
      <c r="E19" s="153"/>
      <c r="F19" s="153"/>
    </row>
    <row r="20" spans="1:6" x14ac:dyDescent="0.2">
      <c r="A20" s="149"/>
      <c r="B20" s="155"/>
      <c r="C20" s="151">
        <v>2</v>
      </c>
      <c r="D20" s="152" t="s">
        <v>1</v>
      </c>
      <c r="E20" s="41"/>
      <c r="F20" s="153">
        <f>C20*E20</f>
        <v>0</v>
      </c>
    </row>
    <row r="21" spans="1:6" x14ac:dyDescent="0.2">
      <c r="A21" s="164"/>
      <c r="B21" s="161"/>
      <c r="C21" s="162"/>
      <c r="D21" s="69"/>
      <c r="E21" s="70"/>
      <c r="F21" s="70"/>
    </row>
    <row r="22" spans="1:6" x14ac:dyDescent="0.2">
      <c r="A22" s="163"/>
      <c r="B22" s="156"/>
      <c r="C22" s="148"/>
      <c r="D22" s="157"/>
      <c r="E22" s="158"/>
      <c r="F22" s="158"/>
    </row>
    <row r="23" spans="1:6" ht="25.5" x14ac:dyDescent="0.2">
      <c r="A23" s="149">
        <f>COUNT($A$12:A19)+1</f>
        <v>3</v>
      </c>
      <c r="B23" s="210" t="s">
        <v>39</v>
      </c>
      <c r="C23" s="151"/>
      <c r="D23" s="152"/>
      <c r="E23" s="153"/>
      <c r="F23" s="153"/>
    </row>
    <row r="24" spans="1:6" ht="114.75" x14ac:dyDescent="0.2">
      <c r="A24" s="149"/>
      <c r="B24" s="155" t="s">
        <v>94</v>
      </c>
      <c r="C24" s="151"/>
      <c r="D24" s="152"/>
      <c r="E24" s="153"/>
      <c r="F24" s="153"/>
    </row>
    <row r="25" spans="1:6" x14ac:dyDescent="0.2">
      <c r="A25" s="149"/>
      <c r="B25" s="168" t="s">
        <v>157</v>
      </c>
      <c r="C25" s="151"/>
      <c r="D25" s="152"/>
      <c r="E25" s="153"/>
      <c r="F25" s="154"/>
    </row>
    <row r="26" spans="1:6" x14ac:dyDescent="0.2">
      <c r="A26" s="149"/>
      <c r="B26" s="155"/>
      <c r="C26" s="151">
        <v>1</v>
      </c>
      <c r="D26" s="152" t="s">
        <v>1</v>
      </c>
      <c r="E26" s="41"/>
      <c r="F26" s="153">
        <f>E26*C26</f>
        <v>0</v>
      </c>
    </row>
    <row r="27" spans="1:6" x14ac:dyDescent="0.2">
      <c r="A27" s="164"/>
      <c r="B27" s="161"/>
      <c r="C27" s="162"/>
      <c r="D27" s="69"/>
      <c r="E27" s="70"/>
      <c r="F27" s="194"/>
    </row>
    <row r="28" spans="1:6" x14ac:dyDescent="0.2">
      <c r="A28" s="89"/>
      <c r="B28" s="61"/>
      <c r="C28" s="148"/>
      <c r="D28" s="27"/>
      <c r="E28" s="28"/>
      <c r="F28" s="26"/>
    </row>
    <row r="29" spans="1:6" x14ac:dyDescent="0.2">
      <c r="A29" s="149">
        <f>COUNT($A$12:A28)+1</f>
        <v>4</v>
      </c>
      <c r="B29" s="210" t="s">
        <v>197</v>
      </c>
      <c r="C29" s="151"/>
      <c r="D29" s="152"/>
      <c r="E29" s="153"/>
      <c r="F29" s="154"/>
    </row>
    <row r="30" spans="1:6" ht="38.25" x14ac:dyDescent="0.2">
      <c r="A30" s="149"/>
      <c r="B30" s="155" t="s">
        <v>198</v>
      </c>
      <c r="C30" s="151"/>
      <c r="D30" s="152"/>
      <c r="E30" s="153"/>
      <c r="F30" s="154"/>
    </row>
    <row r="31" spans="1:6" x14ac:dyDescent="0.2">
      <c r="A31" s="149"/>
      <c r="B31" s="155"/>
      <c r="C31" s="151">
        <v>7</v>
      </c>
      <c r="D31" s="152" t="s">
        <v>1</v>
      </c>
      <c r="E31" s="41"/>
      <c r="F31" s="153">
        <f>C31*E31</f>
        <v>0</v>
      </c>
    </row>
    <row r="32" spans="1:6" x14ac:dyDescent="0.2">
      <c r="A32" s="149"/>
      <c r="B32" s="155"/>
      <c r="C32" s="151"/>
      <c r="D32" s="152"/>
      <c r="E32" s="153"/>
      <c r="F32" s="153"/>
    </row>
    <row r="33" spans="1:6" x14ac:dyDescent="0.2">
      <c r="A33" s="163"/>
      <c r="B33" s="156"/>
      <c r="C33" s="148"/>
      <c r="D33" s="157"/>
      <c r="E33" s="158"/>
      <c r="F33" s="159"/>
    </row>
    <row r="34" spans="1:6" x14ac:dyDescent="0.2">
      <c r="A34" s="149">
        <f>COUNT($A$13:A33)+1</f>
        <v>5</v>
      </c>
      <c r="B34" s="210" t="s">
        <v>14</v>
      </c>
      <c r="C34" s="151"/>
      <c r="D34" s="152"/>
      <c r="E34" s="153"/>
      <c r="F34" s="154"/>
    </row>
    <row r="35" spans="1:6" ht="63.75" x14ac:dyDescent="0.2">
      <c r="A35" s="149"/>
      <c r="B35" s="155" t="s">
        <v>29</v>
      </c>
      <c r="C35" s="151"/>
      <c r="D35" s="152"/>
      <c r="E35" s="153"/>
      <c r="F35" s="154"/>
    </row>
    <row r="36" spans="1:6" x14ac:dyDescent="0.2">
      <c r="A36" s="149"/>
      <c r="B36" s="168" t="s">
        <v>157</v>
      </c>
      <c r="C36" s="151"/>
      <c r="D36" s="152"/>
      <c r="E36" s="153"/>
      <c r="F36" s="154"/>
    </row>
    <row r="37" spans="1:6" ht="14.25" x14ac:dyDescent="0.2">
      <c r="A37" s="149"/>
      <c r="B37" s="155"/>
      <c r="C37" s="151">
        <v>10</v>
      </c>
      <c r="D37" s="152" t="s">
        <v>30</v>
      </c>
      <c r="E37" s="41"/>
      <c r="F37" s="153">
        <f>C37*E37</f>
        <v>0</v>
      </c>
    </row>
    <row r="38" spans="1:6" x14ac:dyDescent="0.2">
      <c r="A38" s="164"/>
      <c r="B38" s="161"/>
      <c r="C38" s="162"/>
      <c r="D38" s="69"/>
      <c r="E38" s="70"/>
      <c r="F38" s="70"/>
    </row>
    <row r="39" spans="1:6" x14ac:dyDescent="0.2">
      <c r="A39" s="163"/>
      <c r="B39" s="156"/>
      <c r="C39" s="148"/>
      <c r="D39" s="157"/>
      <c r="E39" s="158"/>
      <c r="F39" s="159"/>
    </row>
    <row r="40" spans="1:6" x14ac:dyDescent="0.2">
      <c r="A40" s="149">
        <f>COUNT($A$13:A39)+1</f>
        <v>6</v>
      </c>
      <c r="B40" s="210" t="s">
        <v>40</v>
      </c>
      <c r="C40" s="151"/>
      <c r="D40" s="152"/>
      <c r="E40" s="153"/>
      <c r="F40" s="154"/>
    </row>
    <row r="41" spans="1:6" ht="89.25" x14ac:dyDescent="0.2">
      <c r="A41" s="149"/>
      <c r="B41" s="155" t="s">
        <v>41</v>
      </c>
      <c r="C41" s="151"/>
      <c r="D41" s="152"/>
      <c r="E41" s="153"/>
      <c r="F41" s="154"/>
    </row>
    <row r="42" spans="1:6" x14ac:dyDescent="0.2">
      <c r="A42" s="149"/>
      <c r="B42" s="168" t="s">
        <v>157</v>
      </c>
      <c r="C42" s="151"/>
      <c r="D42" s="152"/>
      <c r="E42" s="153"/>
      <c r="F42" s="154"/>
    </row>
    <row r="43" spans="1:6" x14ac:dyDescent="0.2">
      <c r="A43" s="149"/>
      <c r="B43" s="155"/>
      <c r="C43" s="151">
        <v>1</v>
      </c>
      <c r="D43" s="152" t="s">
        <v>1</v>
      </c>
      <c r="E43" s="41"/>
      <c r="F43" s="153">
        <f>C43*E43</f>
        <v>0</v>
      </c>
    </row>
    <row r="44" spans="1:6" x14ac:dyDescent="0.2">
      <c r="A44" s="164"/>
      <c r="B44" s="161"/>
      <c r="C44" s="162"/>
      <c r="D44" s="69"/>
      <c r="E44" s="70"/>
      <c r="F44" s="70"/>
    </row>
    <row r="45" spans="1:6" x14ac:dyDescent="0.2">
      <c r="A45" s="163"/>
      <c r="B45" s="156"/>
      <c r="C45" s="148"/>
      <c r="D45" s="157"/>
      <c r="E45" s="158"/>
      <c r="F45" s="159"/>
    </row>
    <row r="46" spans="1:6" x14ac:dyDescent="0.2">
      <c r="A46" s="149">
        <f>COUNT($A$13:A45)+1</f>
        <v>7</v>
      </c>
      <c r="B46" s="169" t="s">
        <v>42</v>
      </c>
      <c r="C46" s="151"/>
      <c r="D46" s="170"/>
      <c r="E46" s="171"/>
      <c r="F46" s="172"/>
    </row>
    <row r="47" spans="1:6" ht="76.5" x14ac:dyDescent="0.2">
      <c r="A47" s="149"/>
      <c r="B47" s="155" t="s">
        <v>43</v>
      </c>
      <c r="C47" s="151"/>
      <c r="D47" s="170"/>
      <c r="E47" s="171"/>
      <c r="F47" s="171"/>
    </row>
    <row r="48" spans="1:6" ht="14.25" x14ac:dyDescent="0.2">
      <c r="A48" s="149"/>
      <c r="B48" s="155"/>
      <c r="C48" s="151">
        <v>4</v>
      </c>
      <c r="D48" s="152" t="s">
        <v>30</v>
      </c>
      <c r="E48" s="41"/>
      <c r="F48" s="153">
        <f>E48*C48</f>
        <v>0</v>
      </c>
    </row>
    <row r="49" spans="1:6" x14ac:dyDescent="0.2">
      <c r="A49" s="164"/>
      <c r="B49" s="161"/>
      <c r="C49" s="162"/>
      <c r="D49" s="69"/>
      <c r="E49" s="70"/>
      <c r="F49" s="70"/>
    </row>
    <row r="50" spans="1:6" x14ac:dyDescent="0.2">
      <c r="A50" s="163"/>
      <c r="B50" s="156"/>
      <c r="C50" s="148"/>
      <c r="D50" s="157"/>
      <c r="E50" s="158"/>
      <c r="F50" s="158"/>
    </row>
    <row r="51" spans="1:6" x14ac:dyDescent="0.2">
      <c r="A51" s="149">
        <f>COUNT($A$13:A49)+1</f>
        <v>8</v>
      </c>
      <c r="B51" s="173" t="s">
        <v>44</v>
      </c>
      <c r="C51" s="151"/>
      <c r="D51" s="152"/>
      <c r="E51" s="153"/>
      <c r="F51" s="154"/>
    </row>
    <row r="52" spans="1:6" ht="51" x14ac:dyDescent="0.2">
      <c r="A52" s="149"/>
      <c r="B52" s="155" t="s">
        <v>45</v>
      </c>
      <c r="C52" s="151"/>
      <c r="D52" s="152"/>
      <c r="E52" s="153"/>
      <c r="F52" s="154"/>
    </row>
    <row r="53" spans="1:6" ht="14.25" x14ac:dyDescent="0.2">
      <c r="A53" s="149"/>
      <c r="B53" s="155"/>
      <c r="C53" s="151">
        <v>1</v>
      </c>
      <c r="D53" s="152" t="s">
        <v>30</v>
      </c>
      <c r="E53" s="41"/>
      <c r="F53" s="153">
        <f>E53*C53</f>
        <v>0</v>
      </c>
    </row>
    <row r="54" spans="1:6" x14ac:dyDescent="0.2">
      <c r="A54" s="164"/>
      <c r="B54" s="161"/>
      <c r="C54" s="162"/>
      <c r="D54" s="69"/>
      <c r="E54" s="70"/>
      <c r="F54" s="70"/>
    </row>
    <row r="55" spans="1:6" x14ac:dyDescent="0.2">
      <c r="A55" s="163"/>
      <c r="B55" s="156"/>
      <c r="C55" s="148"/>
      <c r="D55" s="157"/>
      <c r="E55" s="158"/>
      <c r="F55" s="159"/>
    </row>
    <row r="56" spans="1:6" ht="25.5" x14ac:dyDescent="0.2">
      <c r="A56" s="149">
        <f>COUNT($A$12:A55)+1</f>
        <v>9</v>
      </c>
      <c r="B56" s="210" t="s">
        <v>199</v>
      </c>
      <c r="C56" s="151"/>
      <c r="D56" s="152"/>
      <c r="E56" s="153"/>
      <c r="F56" s="153"/>
    </row>
    <row r="57" spans="1:6" ht="63.75" x14ac:dyDescent="0.2">
      <c r="A57" s="149"/>
      <c r="B57" s="155" t="s">
        <v>200</v>
      </c>
      <c r="C57" s="151"/>
      <c r="D57" s="152"/>
      <c r="E57" s="153"/>
      <c r="F57" s="154"/>
    </row>
    <row r="58" spans="1:6" ht="14.25" x14ac:dyDescent="0.2">
      <c r="A58" s="149"/>
      <c r="B58" s="155"/>
      <c r="C58" s="151">
        <v>7</v>
      </c>
      <c r="D58" s="152" t="s">
        <v>36</v>
      </c>
      <c r="E58" s="41"/>
      <c r="F58" s="153">
        <f>C58*E58</f>
        <v>0</v>
      </c>
    </row>
    <row r="59" spans="1:6" x14ac:dyDescent="0.2">
      <c r="A59" s="149"/>
      <c r="B59" s="155"/>
      <c r="C59" s="151"/>
      <c r="D59" s="152"/>
      <c r="E59" s="153"/>
      <c r="F59" s="153"/>
    </row>
    <row r="60" spans="1:6" x14ac:dyDescent="0.2">
      <c r="A60" s="163"/>
      <c r="B60" s="156"/>
      <c r="C60" s="148"/>
      <c r="D60" s="157"/>
      <c r="E60" s="158"/>
      <c r="F60" s="159"/>
    </row>
    <row r="61" spans="1:6" x14ac:dyDescent="0.2">
      <c r="A61" s="149">
        <f>COUNT($A$13:A60)+1</f>
        <v>10</v>
      </c>
      <c r="B61" s="174" t="s">
        <v>46</v>
      </c>
      <c r="C61" s="151"/>
      <c r="D61" s="152"/>
      <c r="E61" s="153"/>
      <c r="F61" s="154"/>
    </row>
    <row r="62" spans="1:6" ht="76.5" x14ac:dyDescent="0.2">
      <c r="A62" s="149"/>
      <c r="B62" s="155" t="s">
        <v>47</v>
      </c>
      <c r="C62" s="151"/>
      <c r="D62" s="152"/>
      <c r="E62" s="153"/>
      <c r="F62" s="154"/>
    </row>
    <row r="63" spans="1:6" ht="14.25" x14ac:dyDescent="0.2">
      <c r="A63" s="149"/>
      <c r="B63" s="175"/>
      <c r="C63" s="151">
        <v>12</v>
      </c>
      <c r="D63" s="152" t="s">
        <v>30</v>
      </c>
      <c r="E63" s="41"/>
      <c r="F63" s="153">
        <f>E63*C63</f>
        <v>0</v>
      </c>
    </row>
    <row r="64" spans="1:6" x14ac:dyDescent="0.2">
      <c r="A64" s="149"/>
      <c r="B64" s="175"/>
      <c r="C64" s="151"/>
      <c r="D64" s="152"/>
      <c r="E64" s="70"/>
      <c r="F64" s="153"/>
    </row>
    <row r="65" spans="1:68" x14ac:dyDescent="0.2">
      <c r="A65" s="164"/>
      <c r="B65" s="176"/>
      <c r="C65" s="162"/>
      <c r="D65" s="69"/>
      <c r="E65" s="70"/>
      <c r="F65" s="70"/>
    </row>
    <row r="66" spans="1:68" x14ac:dyDescent="0.2">
      <c r="A66" s="163"/>
      <c r="B66" s="156"/>
      <c r="C66" s="148"/>
      <c r="D66" s="157"/>
      <c r="E66" s="158"/>
      <c r="F66" s="159"/>
    </row>
    <row r="67" spans="1:68" x14ac:dyDescent="0.2">
      <c r="A67" s="149">
        <f>COUNT($A$12:A66)+1</f>
        <v>11</v>
      </c>
      <c r="B67" s="180" t="s">
        <v>50</v>
      </c>
      <c r="C67" s="151"/>
      <c r="D67" s="152"/>
      <c r="E67" s="153"/>
      <c r="F67" s="154"/>
    </row>
    <row r="68" spans="1:68" ht="76.5" x14ac:dyDescent="0.2">
      <c r="A68" s="149"/>
      <c r="B68" s="155" t="s">
        <v>51</v>
      </c>
      <c r="C68" s="151"/>
      <c r="D68" s="152"/>
      <c r="E68" s="153"/>
      <c r="F68" s="154"/>
    </row>
    <row r="69" spans="1:68" ht="14.25" x14ac:dyDescent="0.2">
      <c r="A69" s="149"/>
      <c r="B69" s="155"/>
      <c r="C69" s="151">
        <v>41</v>
      </c>
      <c r="D69" s="152" t="s">
        <v>36</v>
      </c>
      <c r="E69" s="41"/>
      <c r="F69" s="153">
        <f>C69*E69</f>
        <v>0</v>
      </c>
    </row>
    <row r="70" spans="1:68" s="101" customFormat="1" x14ac:dyDescent="0.2">
      <c r="A70" s="164"/>
      <c r="B70" s="176"/>
      <c r="C70" s="162"/>
      <c r="D70" s="69"/>
      <c r="E70" s="70"/>
      <c r="F70" s="7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0"/>
      <c r="BG70" s="50"/>
      <c r="BH70" s="50"/>
      <c r="BI70" s="50"/>
      <c r="BJ70" s="50"/>
      <c r="BK70" s="50"/>
      <c r="BL70" s="50"/>
      <c r="BM70" s="50"/>
      <c r="BN70" s="50"/>
      <c r="BO70" s="50"/>
      <c r="BP70" s="50"/>
    </row>
    <row r="71" spans="1:68" x14ac:dyDescent="0.2">
      <c r="A71" s="149"/>
      <c r="B71" s="175"/>
      <c r="C71" s="151"/>
      <c r="D71" s="152"/>
      <c r="E71" s="153"/>
      <c r="F71" s="153"/>
    </row>
    <row r="72" spans="1:68" x14ac:dyDescent="0.2">
      <c r="A72" s="149">
        <f>COUNT($A$13:A71)+1</f>
        <v>12</v>
      </c>
      <c r="B72" s="210" t="s">
        <v>12</v>
      </c>
      <c r="C72" s="151"/>
      <c r="D72" s="152"/>
      <c r="E72" s="153"/>
      <c r="F72" s="154"/>
    </row>
    <row r="73" spans="1:68" ht="51" x14ac:dyDescent="0.2">
      <c r="A73" s="160"/>
      <c r="B73" s="155" t="s">
        <v>24</v>
      </c>
      <c r="C73" s="151"/>
      <c r="D73" s="152"/>
      <c r="E73" s="153"/>
      <c r="F73" s="154"/>
    </row>
    <row r="74" spans="1:68" ht="14.25" x14ac:dyDescent="0.2">
      <c r="A74" s="160"/>
      <c r="B74" s="155"/>
      <c r="C74" s="151">
        <v>385</v>
      </c>
      <c r="D74" s="152" t="s">
        <v>36</v>
      </c>
      <c r="E74" s="41"/>
      <c r="F74" s="153">
        <f>C74*E74</f>
        <v>0</v>
      </c>
    </row>
    <row r="75" spans="1:68" x14ac:dyDescent="0.2">
      <c r="A75" s="89"/>
      <c r="B75" s="156"/>
      <c r="C75" s="148"/>
      <c r="D75" s="157"/>
      <c r="E75" s="158"/>
      <c r="F75" s="159"/>
    </row>
    <row r="76" spans="1:68" x14ac:dyDescent="0.2">
      <c r="A76" s="149">
        <f>COUNT($A$13:A75)+1</f>
        <v>13</v>
      </c>
      <c r="B76" s="210" t="s">
        <v>59</v>
      </c>
      <c r="C76" s="151"/>
      <c r="D76" s="152"/>
      <c r="E76" s="153"/>
      <c r="F76" s="153"/>
    </row>
    <row r="77" spans="1:68" ht="51" x14ac:dyDescent="0.2">
      <c r="A77" s="160"/>
      <c r="B77" s="155" t="s">
        <v>60</v>
      </c>
      <c r="C77" s="151"/>
      <c r="D77" s="152"/>
      <c r="E77" s="153"/>
      <c r="F77" s="153"/>
    </row>
    <row r="78" spans="1:68" x14ac:dyDescent="0.2">
      <c r="A78" s="160"/>
      <c r="B78" s="155"/>
      <c r="C78" s="151">
        <v>20</v>
      </c>
      <c r="D78" s="152" t="s">
        <v>28</v>
      </c>
      <c r="E78" s="41"/>
      <c r="F78" s="153">
        <f>C78*E78</f>
        <v>0</v>
      </c>
    </row>
    <row r="79" spans="1:68" x14ac:dyDescent="0.2">
      <c r="A79" s="88"/>
      <c r="B79" s="161"/>
      <c r="C79" s="162"/>
      <c r="D79" s="69"/>
      <c r="E79" s="70"/>
      <c r="F79" s="70"/>
    </row>
    <row r="80" spans="1:68" x14ac:dyDescent="0.2">
      <c r="A80" s="89"/>
      <c r="B80" s="156"/>
      <c r="C80" s="148"/>
      <c r="D80" s="157"/>
      <c r="E80" s="158"/>
      <c r="F80" s="158"/>
    </row>
    <row r="81" spans="1:6" x14ac:dyDescent="0.2">
      <c r="A81" s="149">
        <f>COUNT($A$13:A80)+1</f>
        <v>14</v>
      </c>
      <c r="B81" s="210" t="s">
        <v>61</v>
      </c>
      <c r="C81" s="151"/>
      <c r="D81" s="152"/>
      <c r="E81" s="153"/>
      <c r="F81" s="153"/>
    </row>
    <row r="82" spans="1:6" ht="38.25" x14ac:dyDescent="0.2">
      <c r="A82" s="160"/>
      <c r="B82" s="155" t="s">
        <v>62</v>
      </c>
      <c r="C82" s="151"/>
      <c r="D82" s="152"/>
      <c r="E82" s="153"/>
      <c r="F82" s="153"/>
    </row>
    <row r="83" spans="1:6" ht="14.25" x14ac:dyDescent="0.2">
      <c r="A83" s="160"/>
      <c r="B83" s="155"/>
      <c r="C83" s="151">
        <v>236</v>
      </c>
      <c r="D83" s="152" t="s">
        <v>30</v>
      </c>
      <c r="E83" s="41"/>
      <c r="F83" s="153">
        <f>C83*E83</f>
        <v>0</v>
      </c>
    </row>
    <row r="84" spans="1:6" x14ac:dyDescent="0.2">
      <c r="A84" s="88"/>
      <c r="B84" s="161"/>
      <c r="C84" s="162"/>
      <c r="D84" s="69"/>
      <c r="E84" s="70"/>
      <c r="F84" s="70"/>
    </row>
    <row r="85" spans="1:6" x14ac:dyDescent="0.2">
      <c r="A85" s="89"/>
      <c r="B85" s="156"/>
      <c r="C85" s="148"/>
      <c r="D85" s="157"/>
      <c r="E85" s="158"/>
      <c r="F85" s="159"/>
    </row>
    <row r="86" spans="1:6" x14ac:dyDescent="0.2">
      <c r="A86" s="149">
        <f>COUNT($A$12:A85)+1</f>
        <v>15</v>
      </c>
      <c r="B86" s="210" t="s">
        <v>158</v>
      </c>
      <c r="C86" s="151"/>
      <c r="D86" s="152"/>
      <c r="E86" s="153"/>
      <c r="F86" s="154"/>
    </row>
    <row r="87" spans="1:6" ht="89.25" x14ac:dyDescent="0.2">
      <c r="A87" s="160"/>
      <c r="B87" s="155" t="s">
        <v>82</v>
      </c>
      <c r="C87" s="151"/>
      <c r="D87" s="152"/>
      <c r="E87" s="153"/>
      <c r="F87" s="154"/>
    </row>
    <row r="88" spans="1:6" x14ac:dyDescent="0.2">
      <c r="A88" s="160"/>
      <c r="B88" s="210" t="s">
        <v>65</v>
      </c>
      <c r="C88" s="151"/>
      <c r="D88" s="152"/>
      <c r="E88" s="153"/>
      <c r="F88" s="154"/>
    </row>
    <row r="89" spans="1:6" ht="25.5" x14ac:dyDescent="0.2">
      <c r="A89" s="160"/>
      <c r="B89" s="155" t="s">
        <v>159</v>
      </c>
      <c r="C89" s="151">
        <v>385</v>
      </c>
      <c r="D89" s="152" t="s">
        <v>36</v>
      </c>
      <c r="E89" s="41"/>
      <c r="F89" s="153">
        <f>C89*E89</f>
        <v>0</v>
      </c>
    </row>
    <row r="90" spans="1:6" ht="25.5" x14ac:dyDescent="0.2">
      <c r="A90" s="160"/>
      <c r="B90" s="155" t="s">
        <v>83</v>
      </c>
      <c r="C90" s="151">
        <v>385</v>
      </c>
      <c r="D90" s="152" t="s">
        <v>36</v>
      </c>
      <c r="E90" s="41"/>
      <c r="F90" s="153">
        <f>C90*E90</f>
        <v>0</v>
      </c>
    </row>
    <row r="91" spans="1:6" x14ac:dyDescent="0.2">
      <c r="A91" s="88"/>
      <c r="B91" s="161"/>
      <c r="C91" s="162"/>
      <c r="D91" s="69"/>
      <c r="E91" s="70"/>
      <c r="F91" s="70"/>
    </row>
    <row r="92" spans="1:6" ht="14.25" x14ac:dyDescent="0.2">
      <c r="A92" s="89"/>
      <c r="B92" s="184"/>
      <c r="C92" s="148"/>
      <c r="D92" s="157"/>
      <c r="E92" s="158"/>
      <c r="F92" s="159"/>
    </row>
    <row r="93" spans="1:6" x14ac:dyDescent="0.2">
      <c r="A93" s="149">
        <f>COUNT($A$13:A92)+1</f>
        <v>16</v>
      </c>
      <c r="B93" s="210" t="s">
        <v>69</v>
      </c>
      <c r="C93" s="151"/>
      <c r="D93" s="152"/>
      <c r="E93" s="153"/>
      <c r="F93" s="154"/>
    </row>
    <row r="94" spans="1:6" ht="76.5" x14ac:dyDescent="0.2">
      <c r="A94" s="160"/>
      <c r="B94" s="155" t="s">
        <v>107</v>
      </c>
      <c r="C94" s="151"/>
      <c r="D94" s="152"/>
      <c r="E94" s="153"/>
      <c r="F94" s="154"/>
    </row>
    <row r="95" spans="1:6" ht="14.25" x14ac:dyDescent="0.2">
      <c r="A95" s="160"/>
      <c r="B95" s="185"/>
      <c r="C95" s="151">
        <v>260</v>
      </c>
      <c r="D95" s="152" t="s">
        <v>36</v>
      </c>
      <c r="E95" s="41"/>
      <c r="F95" s="153">
        <f>+E95*C95</f>
        <v>0</v>
      </c>
    </row>
    <row r="96" spans="1:6" ht="14.25" x14ac:dyDescent="0.2">
      <c r="A96" s="88"/>
      <c r="B96" s="186"/>
      <c r="C96" s="162"/>
      <c r="D96" s="69"/>
      <c r="E96" s="70"/>
      <c r="F96" s="70"/>
    </row>
    <row r="97" spans="1:6" x14ac:dyDescent="0.2">
      <c r="A97" s="89"/>
      <c r="B97" s="156"/>
      <c r="C97" s="148"/>
      <c r="D97" s="157"/>
      <c r="E97" s="158"/>
      <c r="F97" s="159"/>
    </row>
    <row r="98" spans="1:6" x14ac:dyDescent="0.2">
      <c r="A98" s="149">
        <f>COUNT($A$13:A97)+1</f>
        <v>17</v>
      </c>
      <c r="B98" s="210" t="s">
        <v>71</v>
      </c>
      <c r="C98" s="151"/>
      <c r="D98" s="152"/>
      <c r="E98" s="153"/>
      <c r="F98" s="153"/>
    </row>
    <row r="99" spans="1:6" ht="76.5" x14ac:dyDescent="0.2">
      <c r="A99" s="160"/>
      <c r="B99" s="155" t="s">
        <v>72</v>
      </c>
      <c r="C99" s="151"/>
      <c r="D99" s="152"/>
      <c r="E99" s="153"/>
      <c r="F99" s="154"/>
    </row>
    <row r="100" spans="1:6" ht="14.25" x14ac:dyDescent="0.2">
      <c r="A100" s="160"/>
      <c r="B100" s="155"/>
      <c r="C100" s="151">
        <v>33</v>
      </c>
      <c r="D100" s="152" t="s">
        <v>30</v>
      </c>
      <c r="E100" s="41"/>
      <c r="F100" s="153">
        <f>C100*E100</f>
        <v>0</v>
      </c>
    </row>
    <row r="101" spans="1:6" x14ac:dyDescent="0.2">
      <c r="A101" s="88"/>
      <c r="B101" s="161"/>
      <c r="C101" s="162"/>
      <c r="D101" s="69"/>
      <c r="E101" s="70"/>
      <c r="F101" s="70"/>
    </row>
    <row r="102" spans="1:6" x14ac:dyDescent="0.2">
      <c r="A102" s="89"/>
      <c r="B102" s="156"/>
      <c r="C102" s="148"/>
      <c r="D102" s="157"/>
      <c r="E102" s="158"/>
      <c r="F102" s="158"/>
    </row>
    <row r="103" spans="1:6" x14ac:dyDescent="0.2">
      <c r="A103" s="149">
        <f>COUNT($A$13:A102)+1</f>
        <v>18</v>
      </c>
      <c r="B103" s="210" t="s">
        <v>73</v>
      </c>
      <c r="C103" s="151"/>
      <c r="D103" s="152"/>
      <c r="E103" s="153"/>
      <c r="F103" s="153"/>
    </row>
    <row r="104" spans="1:6" ht="89.25" x14ac:dyDescent="0.2">
      <c r="A104" s="160"/>
      <c r="B104" s="155" t="s">
        <v>74</v>
      </c>
      <c r="C104" s="151"/>
      <c r="D104" s="152"/>
      <c r="E104" s="153"/>
      <c r="F104" s="154"/>
    </row>
    <row r="105" spans="1:6" ht="14.25" x14ac:dyDescent="0.2">
      <c r="A105" s="160"/>
      <c r="B105" s="155"/>
      <c r="C105" s="151">
        <v>2</v>
      </c>
      <c r="D105" s="152" t="s">
        <v>30</v>
      </c>
      <c r="E105" s="41"/>
      <c r="F105" s="153">
        <f>C105*E105</f>
        <v>0</v>
      </c>
    </row>
    <row r="106" spans="1:6" x14ac:dyDescent="0.2">
      <c r="A106" s="88"/>
      <c r="B106" s="161"/>
      <c r="C106" s="162"/>
      <c r="D106" s="69"/>
      <c r="E106" s="70"/>
      <c r="F106" s="70"/>
    </row>
    <row r="107" spans="1:6" x14ac:dyDescent="0.2">
      <c r="A107" s="89"/>
      <c r="B107" s="61"/>
      <c r="C107" s="148"/>
      <c r="D107" s="157"/>
      <c r="E107" s="158"/>
      <c r="F107" s="158"/>
    </row>
    <row r="108" spans="1:6" x14ac:dyDescent="0.2">
      <c r="A108" s="149">
        <f>COUNT($A$13:A107)+1</f>
        <v>19</v>
      </c>
      <c r="B108" s="210" t="s">
        <v>16</v>
      </c>
      <c r="C108" s="151"/>
      <c r="D108" s="152"/>
      <c r="E108" s="153"/>
      <c r="F108" s="153"/>
    </row>
    <row r="109" spans="1:6" ht="25.5" x14ac:dyDescent="0.2">
      <c r="A109" s="160"/>
      <c r="B109" s="155" t="s">
        <v>15</v>
      </c>
      <c r="C109" s="151"/>
      <c r="D109" s="152"/>
      <c r="E109" s="153"/>
      <c r="F109" s="154"/>
    </row>
    <row r="110" spans="1:6" ht="14.25" x14ac:dyDescent="0.2">
      <c r="A110" s="160"/>
      <c r="B110" s="155"/>
      <c r="C110" s="151">
        <v>201</v>
      </c>
      <c r="D110" s="152" t="s">
        <v>36</v>
      </c>
      <c r="E110" s="41"/>
      <c r="F110" s="153">
        <f>C110*E110</f>
        <v>0</v>
      </c>
    </row>
    <row r="111" spans="1:6" x14ac:dyDescent="0.2">
      <c r="A111" s="88"/>
      <c r="B111" s="161"/>
      <c r="C111" s="162"/>
      <c r="D111" s="69"/>
      <c r="E111" s="70"/>
      <c r="F111" s="70"/>
    </row>
    <row r="112" spans="1:6" x14ac:dyDescent="0.2">
      <c r="A112" s="89"/>
      <c r="B112" s="156"/>
      <c r="C112" s="148"/>
      <c r="D112" s="157"/>
      <c r="E112" s="158"/>
      <c r="F112" s="158"/>
    </row>
    <row r="113" spans="1:6" ht="25.5" x14ac:dyDescent="0.2">
      <c r="A113" s="149">
        <f>COUNT($A$13:A112)+1</f>
        <v>20</v>
      </c>
      <c r="B113" s="210" t="s">
        <v>75</v>
      </c>
      <c r="C113" s="151"/>
      <c r="D113" s="152"/>
      <c r="E113" s="153"/>
      <c r="F113" s="154"/>
    </row>
    <row r="114" spans="1:6" ht="63.75" x14ac:dyDescent="0.2">
      <c r="A114" s="160"/>
      <c r="B114" s="155" t="s">
        <v>139</v>
      </c>
      <c r="C114" s="151"/>
      <c r="D114" s="152"/>
      <c r="E114" s="153"/>
      <c r="F114" s="154"/>
    </row>
    <row r="115" spans="1:6" ht="14.25" x14ac:dyDescent="0.2">
      <c r="A115" s="160"/>
      <c r="B115" s="155" t="s">
        <v>25</v>
      </c>
      <c r="C115" s="151">
        <v>390</v>
      </c>
      <c r="D115" s="152" t="s">
        <v>35</v>
      </c>
      <c r="E115" s="41"/>
      <c r="F115" s="153">
        <f>C115*E115</f>
        <v>0</v>
      </c>
    </row>
    <row r="116" spans="1:6" ht="14.25" x14ac:dyDescent="0.2">
      <c r="A116" s="160"/>
      <c r="B116" s="155" t="s">
        <v>26</v>
      </c>
      <c r="C116" s="151">
        <v>97</v>
      </c>
      <c r="D116" s="152" t="s">
        <v>35</v>
      </c>
      <c r="E116" s="41"/>
      <c r="F116" s="153">
        <f>C116*E116</f>
        <v>0</v>
      </c>
    </row>
    <row r="117" spans="1:6" x14ac:dyDescent="0.2">
      <c r="A117" s="88"/>
      <c r="B117" s="161"/>
      <c r="C117" s="162"/>
      <c r="D117" s="69"/>
      <c r="E117" s="70"/>
      <c r="F117" s="70"/>
    </row>
    <row r="118" spans="1:6" x14ac:dyDescent="0.2">
      <c r="A118" s="89"/>
      <c r="B118" s="156"/>
      <c r="C118" s="148"/>
      <c r="D118" s="157"/>
      <c r="E118" s="158"/>
      <c r="F118" s="158"/>
    </row>
    <row r="119" spans="1:6" x14ac:dyDescent="0.2">
      <c r="A119" s="149">
        <f>COUNT($A$13:A118)+1</f>
        <v>21</v>
      </c>
      <c r="B119" s="210" t="s">
        <v>89</v>
      </c>
      <c r="C119" s="151"/>
      <c r="D119" s="152"/>
      <c r="E119" s="153"/>
      <c r="F119" s="154"/>
    </row>
    <row r="120" spans="1:6" ht="51" x14ac:dyDescent="0.2">
      <c r="A120" s="160"/>
      <c r="B120" s="155" t="s">
        <v>108</v>
      </c>
      <c r="C120" s="151"/>
      <c r="D120" s="152"/>
      <c r="E120" s="153"/>
      <c r="F120" s="154"/>
    </row>
    <row r="121" spans="1:6" ht="14.25" x14ac:dyDescent="0.2">
      <c r="A121" s="160"/>
      <c r="B121" s="155"/>
      <c r="C121" s="151">
        <v>12</v>
      </c>
      <c r="D121" s="152" t="s">
        <v>35</v>
      </c>
      <c r="E121" s="41"/>
      <c r="F121" s="153">
        <f>C121*E121</f>
        <v>0</v>
      </c>
    </row>
    <row r="122" spans="1:6" x14ac:dyDescent="0.2">
      <c r="A122" s="88"/>
      <c r="B122" s="161"/>
      <c r="C122" s="162"/>
      <c r="D122" s="69"/>
      <c r="E122" s="70"/>
      <c r="F122" s="70"/>
    </row>
    <row r="123" spans="1:6" x14ac:dyDescent="0.2">
      <c r="A123" s="163"/>
      <c r="B123" s="156"/>
      <c r="C123" s="148"/>
      <c r="D123" s="157"/>
      <c r="E123" s="158"/>
      <c r="F123" s="159"/>
    </row>
    <row r="124" spans="1:6" ht="38.25" x14ac:dyDescent="0.2">
      <c r="A124" s="149">
        <f>COUNT($A$12:A123)+1</f>
        <v>22</v>
      </c>
      <c r="B124" s="210" t="s">
        <v>189</v>
      </c>
      <c r="C124" s="151"/>
      <c r="D124" s="152"/>
      <c r="E124" s="153"/>
      <c r="F124" s="154"/>
    </row>
    <row r="125" spans="1:6" ht="63.75" x14ac:dyDescent="0.2">
      <c r="A125" s="149"/>
      <c r="B125" s="155" t="s">
        <v>190</v>
      </c>
      <c r="C125" s="151"/>
      <c r="D125" s="152"/>
      <c r="E125" s="153"/>
      <c r="F125" s="154"/>
    </row>
    <row r="126" spans="1:6" ht="14.25" x14ac:dyDescent="0.2">
      <c r="A126" s="149"/>
      <c r="B126" s="210" t="s">
        <v>157</v>
      </c>
      <c r="C126" s="151">
        <v>185</v>
      </c>
      <c r="D126" s="152" t="s">
        <v>36</v>
      </c>
      <c r="E126" s="41"/>
      <c r="F126" s="153">
        <f>C126*E126</f>
        <v>0</v>
      </c>
    </row>
    <row r="127" spans="1:6" x14ac:dyDescent="0.2">
      <c r="A127" s="164"/>
      <c r="B127" s="161"/>
      <c r="C127" s="162"/>
      <c r="D127" s="69"/>
      <c r="E127" s="70"/>
      <c r="F127" s="70"/>
    </row>
    <row r="128" spans="1:6" x14ac:dyDescent="0.2">
      <c r="A128" s="89"/>
      <c r="B128" s="156"/>
      <c r="C128" s="148"/>
      <c r="D128" s="157"/>
      <c r="E128" s="158"/>
      <c r="F128" s="158"/>
    </row>
    <row r="129" spans="1:6" x14ac:dyDescent="0.2">
      <c r="A129" s="149">
        <f>COUNT($A$13:A128)+1</f>
        <v>23</v>
      </c>
      <c r="B129" s="210" t="s">
        <v>140</v>
      </c>
      <c r="C129" s="151"/>
      <c r="D129" s="152"/>
      <c r="E129" s="153"/>
      <c r="F129" s="153"/>
    </row>
    <row r="130" spans="1:6" ht="51" x14ac:dyDescent="0.2">
      <c r="A130" s="160"/>
      <c r="B130" s="155" t="s">
        <v>109</v>
      </c>
      <c r="C130" s="151"/>
      <c r="D130" s="152"/>
      <c r="E130" s="153"/>
      <c r="F130" s="153"/>
    </row>
    <row r="131" spans="1:6" ht="14.25" x14ac:dyDescent="0.2">
      <c r="A131" s="160"/>
      <c r="B131" s="155"/>
      <c r="C131" s="151">
        <v>109</v>
      </c>
      <c r="D131" s="152" t="s">
        <v>35</v>
      </c>
      <c r="E131" s="41"/>
      <c r="F131" s="153">
        <f>C131*E131</f>
        <v>0</v>
      </c>
    </row>
    <row r="132" spans="1:6" x14ac:dyDescent="0.2">
      <c r="A132" s="88"/>
      <c r="B132" s="161"/>
      <c r="C132" s="162"/>
      <c r="D132" s="69"/>
      <c r="E132" s="70"/>
      <c r="F132" s="70"/>
    </row>
    <row r="133" spans="1:6" x14ac:dyDescent="0.2">
      <c r="A133" s="89"/>
      <c r="B133" s="156"/>
      <c r="C133" s="148"/>
      <c r="D133" s="157"/>
      <c r="E133" s="158"/>
      <c r="F133" s="158"/>
    </row>
    <row r="134" spans="1:6" x14ac:dyDescent="0.2">
      <c r="A134" s="149">
        <f>COUNT($A$13:A133)+1</f>
        <v>24</v>
      </c>
      <c r="B134" s="210" t="s">
        <v>76</v>
      </c>
      <c r="C134" s="151"/>
      <c r="D134" s="152"/>
      <c r="E134" s="153"/>
      <c r="F134" s="153"/>
    </row>
    <row r="135" spans="1:6" ht="89.25" x14ac:dyDescent="0.2">
      <c r="A135" s="160"/>
      <c r="B135" s="155" t="s">
        <v>96</v>
      </c>
      <c r="C135" s="151"/>
      <c r="D135" s="152"/>
      <c r="E135" s="153"/>
      <c r="F135" s="153"/>
    </row>
    <row r="136" spans="1:6" ht="14.25" x14ac:dyDescent="0.2">
      <c r="A136" s="160"/>
      <c r="B136" s="155"/>
      <c r="C136" s="151">
        <v>159</v>
      </c>
      <c r="D136" s="152" t="s">
        <v>35</v>
      </c>
      <c r="E136" s="41"/>
      <c r="F136" s="153">
        <f>C136*E136</f>
        <v>0</v>
      </c>
    </row>
    <row r="137" spans="1:6" x14ac:dyDescent="0.2">
      <c r="A137" s="88"/>
      <c r="B137" s="161"/>
      <c r="C137" s="162"/>
      <c r="D137" s="69"/>
      <c r="E137" s="70"/>
      <c r="F137" s="70"/>
    </row>
    <row r="138" spans="1:6" x14ac:dyDescent="0.2">
      <c r="A138" s="89"/>
      <c r="B138" s="156"/>
      <c r="C138" s="148"/>
      <c r="D138" s="157"/>
      <c r="E138" s="158"/>
      <c r="F138" s="158"/>
    </row>
    <row r="139" spans="1:6" x14ac:dyDescent="0.2">
      <c r="A139" s="149">
        <f>COUNT($A$13:A138)+1</f>
        <v>25</v>
      </c>
      <c r="B139" s="210" t="s">
        <v>77</v>
      </c>
      <c r="C139" s="151"/>
      <c r="D139" s="152"/>
      <c r="E139" s="153"/>
      <c r="F139" s="154"/>
    </row>
    <row r="140" spans="1:6" ht="63.75" x14ac:dyDescent="0.2">
      <c r="A140" s="160"/>
      <c r="B140" s="155" t="s">
        <v>97</v>
      </c>
      <c r="C140" s="151"/>
      <c r="D140" s="152"/>
      <c r="E140" s="153"/>
      <c r="F140" s="154"/>
    </row>
    <row r="141" spans="1:6" ht="14.25" x14ac:dyDescent="0.2">
      <c r="A141" s="160"/>
      <c r="B141" s="155"/>
      <c r="C141" s="151">
        <v>219</v>
      </c>
      <c r="D141" s="152" t="s">
        <v>35</v>
      </c>
      <c r="E141" s="41"/>
      <c r="F141" s="153">
        <f>C141*E141</f>
        <v>0</v>
      </c>
    </row>
    <row r="142" spans="1:6" x14ac:dyDescent="0.2">
      <c r="A142" s="88"/>
      <c r="B142" s="161"/>
      <c r="C142" s="162"/>
      <c r="D142" s="69"/>
      <c r="E142" s="70"/>
      <c r="F142" s="70"/>
    </row>
    <row r="143" spans="1:6" x14ac:dyDescent="0.2">
      <c r="A143" s="89"/>
      <c r="B143" s="156"/>
      <c r="C143" s="148"/>
      <c r="D143" s="157"/>
      <c r="E143" s="158"/>
      <c r="F143" s="158"/>
    </row>
    <row r="144" spans="1:6" x14ac:dyDescent="0.2">
      <c r="A144" s="149">
        <f>COUNT($A$13:A143)+1</f>
        <v>26</v>
      </c>
      <c r="B144" s="210" t="s">
        <v>17</v>
      </c>
      <c r="C144" s="151"/>
      <c r="D144" s="152"/>
      <c r="E144" s="153"/>
      <c r="F144" s="154"/>
    </row>
    <row r="145" spans="1:6" ht="38.25" x14ac:dyDescent="0.2">
      <c r="A145" s="160"/>
      <c r="B145" s="155" t="s">
        <v>78</v>
      </c>
      <c r="C145" s="151"/>
      <c r="D145" s="152"/>
      <c r="E145" s="153"/>
      <c r="F145" s="154"/>
    </row>
    <row r="146" spans="1:6" ht="14.25" x14ac:dyDescent="0.2">
      <c r="A146" s="160"/>
      <c r="B146" s="155"/>
      <c r="C146" s="151">
        <v>109</v>
      </c>
      <c r="D146" s="152" t="s">
        <v>35</v>
      </c>
      <c r="E146" s="41"/>
      <c r="F146" s="153">
        <f>C146*E146</f>
        <v>0</v>
      </c>
    </row>
    <row r="147" spans="1:6" x14ac:dyDescent="0.2">
      <c r="A147" s="88"/>
      <c r="B147" s="161"/>
      <c r="C147" s="162"/>
      <c r="D147" s="69"/>
      <c r="E147" s="70"/>
      <c r="F147" s="70"/>
    </row>
    <row r="148" spans="1:6" x14ac:dyDescent="0.2">
      <c r="A148" s="89"/>
      <c r="B148" s="156"/>
      <c r="C148" s="148"/>
      <c r="D148" s="157"/>
      <c r="E148" s="158"/>
      <c r="F148" s="158"/>
    </row>
    <row r="149" spans="1:6" x14ac:dyDescent="0.2">
      <c r="A149" s="149">
        <f>COUNT($A$13:A148)+1</f>
        <v>27</v>
      </c>
      <c r="B149" s="210" t="s">
        <v>18</v>
      </c>
      <c r="C149" s="151"/>
      <c r="D149" s="152"/>
      <c r="E149" s="153"/>
      <c r="F149" s="153"/>
    </row>
    <row r="150" spans="1:6" ht="25.5" x14ac:dyDescent="0.2">
      <c r="A150" s="160"/>
      <c r="B150" s="155" t="s">
        <v>110</v>
      </c>
      <c r="C150" s="151"/>
      <c r="D150" s="152"/>
      <c r="E150" s="153"/>
      <c r="F150" s="154"/>
    </row>
    <row r="151" spans="1:6" ht="14.25" x14ac:dyDescent="0.2">
      <c r="A151" s="160"/>
      <c r="B151" s="155"/>
      <c r="C151" s="151">
        <v>125</v>
      </c>
      <c r="D151" s="152" t="s">
        <v>30</v>
      </c>
      <c r="E151" s="41"/>
      <c r="F151" s="153">
        <f>C151*E151</f>
        <v>0</v>
      </c>
    </row>
    <row r="152" spans="1:6" x14ac:dyDescent="0.2">
      <c r="A152" s="88"/>
      <c r="B152" s="161"/>
      <c r="C152" s="162"/>
      <c r="D152" s="69"/>
      <c r="E152" s="70"/>
      <c r="F152" s="70"/>
    </row>
    <row r="153" spans="1:6" x14ac:dyDescent="0.2">
      <c r="A153" s="89"/>
      <c r="B153" s="156"/>
      <c r="C153" s="148"/>
      <c r="D153" s="157"/>
      <c r="E153" s="158"/>
      <c r="F153" s="158"/>
    </row>
    <row r="154" spans="1:6" x14ac:dyDescent="0.2">
      <c r="A154" s="149">
        <f>COUNT($A$13:A153)+1</f>
        <v>28</v>
      </c>
      <c r="B154" s="210" t="s">
        <v>143</v>
      </c>
      <c r="C154" s="151"/>
      <c r="D154" s="152"/>
      <c r="E154" s="153"/>
      <c r="F154" s="153"/>
    </row>
    <row r="155" spans="1:6" ht="38.25" x14ac:dyDescent="0.2">
      <c r="A155" s="160"/>
      <c r="B155" s="155" t="s">
        <v>144</v>
      </c>
      <c r="C155" s="151"/>
      <c r="D155" s="152"/>
      <c r="E155" s="153"/>
      <c r="F155" s="154"/>
    </row>
    <row r="156" spans="1:6" ht="14.25" x14ac:dyDescent="0.2">
      <c r="A156" s="160"/>
      <c r="B156" s="155"/>
      <c r="C156" s="151">
        <v>12</v>
      </c>
      <c r="D156" s="152" t="s">
        <v>30</v>
      </c>
      <c r="E156" s="41"/>
      <c r="F156" s="153">
        <f>C156*E156</f>
        <v>0</v>
      </c>
    </row>
    <row r="157" spans="1:6" s="50" customFormat="1" x14ac:dyDescent="0.2">
      <c r="A157" s="87"/>
      <c r="B157" s="260"/>
      <c r="C157" s="261"/>
      <c r="D157" s="32"/>
      <c r="E157" s="33"/>
      <c r="F157" s="33"/>
    </row>
    <row r="158" spans="1:6" s="50" customFormat="1" x14ac:dyDescent="0.2">
      <c r="A158" s="87"/>
      <c r="B158" s="260"/>
      <c r="C158" s="261"/>
      <c r="D158" s="32"/>
      <c r="E158" s="33"/>
      <c r="F158" s="33"/>
    </row>
    <row r="159" spans="1:6" s="50" customFormat="1" x14ac:dyDescent="0.2">
      <c r="A159" s="259">
        <f>COUNT($A$13:A158)+1</f>
        <v>29</v>
      </c>
      <c r="B159" s="267" t="s">
        <v>111</v>
      </c>
      <c r="C159" s="261"/>
      <c r="D159" s="32"/>
      <c r="E159" s="33"/>
      <c r="F159" s="33"/>
    </row>
    <row r="160" spans="1:6" s="50" customFormat="1" ht="89.25" x14ac:dyDescent="0.2">
      <c r="A160" s="87"/>
      <c r="B160" s="260" t="s">
        <v>112</v>
      </c>
      <c r="C160" s="261"/>
      <c r="D160" s="32"/>
      <c r="E160" s="33"/>
      <c r="F160" s="33"/>
    </row>
    <row r="161" spans="1:6" s="50" customFormat="1" ht="14.25" x14ac:dyDescent="0.2">
      <c r="A161" s="87"/>
      <c r="B161" s="267" t="s">
        <v>162</v>
      </c>
      <c r="C161" s="261">
        <v>110</v>
      </c>
      <c r="D161" s="32" t="s">
        <v>30</v>
      </c>
      <c r="E161" s="268"/>
      <c r="F161" s="33">
        <f t="shared" ref="F161" si="0">C161*E161</f>
        <v>0</v>
      </c>
    </row>
    <row r="162" spans="1:6" s="50" customFormat="1" x14ac:dyDescent="0.2">
      <c r="A162" s="87"/>
      <c r="B162" s="260"/>
      <c r="C162" s="261"/>
      <c r="D162" s="32"/>
      <c r="E162" s="33"/>
      <c r="F162" s="33"/>
    </row>
    <row r="163" spans="1:6" s="50" customFormat="1" x14ac:dyDescent="0.2">
      <c r="A163" s="89"/>
      <c r="B163" s="156"/>
      <c r="C163" s="148"/>
      <c r="D163" s="157"/>
      <c r="E163" s="158"/>
      <c r="F163" s="158"/>
    </row>
    <row r="164" spans="1:6" x14ac:dyDescent="0.2">
      <c r="A164" s="149">
        <f>COUNT($A$13:A163)+1</f>
        <v>30</v>
      </c>
      <c r="B164" s="210" t="s">
        <v>116</v>
      </c>
      <c r="C164" s="151"/>
      <c r="D164" s="152"/>
      <c r="E164" s="153"/>
      <c r="F164" s="153"/>
    </row>
    <row r="165" spans="1:6" ht="51" x14ac:dyDescent="0.2">
      <c r="A165" s="160"/>
      <c r="B165" s="155" t="s">
        <v>117</v>
      </c>
      <c r="C165" s="151"/>
      <c r="D165" s="152"/>
      <c r="E165" s="153"/>
      <c r="F165" s="153"/>
    </row>
    <row r="166" spans="1:6" x14ac:dyDescent="0.2">
      <c r="A166" s="160"/>
      <c r="B166" s="155" t="s">
        <v>488</v>
      </c>
      <c r="C166" s="151">
        <v>2</v>
      </c>
      <c r="D166" s="152" t="s">
        <v>1</v>
      </c>
      <c r="E166" s="41"/>
      <c r="F166" s="153">
        <f>+E166*C166</f>
        <v>0</v>
      </c>
    </row>
    <row r="167" spans="1:6" x14ac:dyDescent="0.2">
      <c r="A167" s="88"/>
      <c r="B167" s="161"/>
      <c r="C167" s="162"/>
      <c r="D167" s="69"/>
      <c r="E167" s="70"/>
      <c r="F167" s="70"/>
    </row>
    <row r="168" spans="1:6" x14ac:dyDescent="0.2">
      <c r="A168" s="89"/>
      <c r="B168" s="156"/>
      <c r="C168" s="148"/>
      <c r="D168" s="157"/>
      <c r="E168" s="158"/>
      <c r="F168" s="158"/>
    </row>
    <row r="169" spans="1:6" x14ac:dyDescent="0.2">
      <c r="A169" s="149">
        <f>COUNT($A$13:A168)+1</f>
        <v>31</v>
      </c>
      <c r="B169" s="210" t="s">
        <v>118</v>
      </c>
      <c r="C169" s="151"/>
      <c r="D169" s="152"/>
      <c r="E169" s="153"/>
      <c r="F169" s="153"/>
    </row>
    <row r="170" spans="1:6" ht="191.25" x14ac:dyDescent="0.2">
      <c r="A170" s="160"/>
      <c r="B170" s="155" t="s">
        <v>492</v>
      </c>
      <c r="C170" s="151"/>
      <c r="D170" s="152"/>
      <c r="E170" s="153"/>
      <c r="F170" s="153"/>
    </row>
    <row r="171" spans="1:6" ht="25.5" x14ac:dyDescent="0.2">
      <c r="A171" s="160"/>
      <c r="B171" s="155" t="s">
        <v>182</v>
      </c>
      <c r="C171" s="151">
        <v>2</v>
      </c>
      <c r="D171" s="152" t="s">
        <v>1</v>
      </c>
      <c r="E171" s="41"/>
      <c r="F171" s="153">
        <f>+E171*C171</f>
        <v>0</v>
      </c>
    </row>
    <row r="172" spans="1:6" ht="25.5" x14ac:dyDescent="0.2">
      <c r="A172" s="160"/>
      <c r="B172" s="155" t="s">
        <v>487</v>
      </c>
      <c r="C172" s="151">
        <v>1</v>
      </c>
      <c r="D172" s="152" t="s">
        <v>1</v>
      </c>
      <c r="E172" s="41"/>
      <c r="F172" s="153">
        <f>+E172*C172</f>
        <v>0</v>
      </c>
    </row>
    <row r="173" spans="1:6" x14ac:dyDescent="0.2">
      <c r="A173" s="88"/>
      <c r="B173" s="161"/>
      <c r="C173" s="162"/>
      <c r="D173" s="69"/>
      <c r="E173" s="70"/>
      <c r="F173" s="70"/>
    </row>
    <row r="174" spans="1:6" x14ac:dyDescent="0.2">
      <c r="A174" s="89"/>
      <c r="B174" s="156"/>
      <c r="C174" s="148"/>
      <c r="D174" s="157"/>
      <c r="E174" s="158"/>
      <c r="F174" s="158"/>
    </row>
    <row r="175" spans="1:6" ht="25.5" x14ac:dyDescent="0.2">
      <c r="A175" s="149">
        <f>COUNT($A$13:A174)+1</f>
        <v>32</v>
      </c>
      <c r="B175" s="210" t="s">
        <v>120</v>
      </c>
      <c r="C175" s="151"/>
      <c r="D175" s="152"/>
      <c r="E175" s="153"/>
      <c r="F175" s="153"/>
    </row>
    <row r="176" spans="1:6" ht="127.5" x14ac:dyDescent="0.2">
      <c r="A176" s="160"/>
      <c r="B176" s="155" t="s">
        <v>121</v>
      </c>
      <c r="C176" s="151"/>
      <c r="D176" s="152"/>
      <c r="E176" s="153"/>
      <c r="F176" s="153"/>
    </row>
    <row r="177" spans="1:6" x14ac:dyDescent="0.2">
      <c r="A177" s="160"/>
      <c r="B177" s="210"/>
      <c r="C177" s="151">
        <v>3</v>
      </c>
      <c r="D177" s="152" t="s">
        <v>1</v>
      </c>
      <c r="E177" s="41"/>
      <c r="F177" s="153">
        <f>+E177*C177</f>
        <v>0</v>
      </c>
    </row>
    <row r="178" spans="1:6" x14ac:dyDescent="0.2">
      <c r="A178" s="88"/>
      <c r="B178" s="161"/>
      <c r="C178" s="162"/>
      <c r="D178" s="69"/>
      <c r="E178" s="70"/>
      <c r="F178" s="70"/>
    </row>
    <row r="179" spans="1:6" x14ac:dyDescent="0.2">
      <c r="A179" s="89"/>
      <c r="B179" s="156"/>
      <c r="C179" s="148"/>
      <c r="D179" s="157"/>
      <c r="E179" s="158"/>
      <c r="F179" s="158"/>
    </row>
    <row r="180" spans="1:6" x14ac:dyDescent="0.2">
      <c r="A180" s="149">
        <f>COUNT($A$11:A179)+1</f>
        <v>33</v>
      </c>
      <c r="B180" s="210" t="s">
        <v>122</v>
      </c>
      <c r="C180" s="25"/>
      <c r="D180" s="152"/>
      <c r="E180" s="262"/>
      <c r="F180" s="153"/>
    </row>
    <row r="181" spans="1:6" ht="232.5" x14ac:dyDescent="0.2">
      <c r="A181" s="160"/>
      <c r="B181" s="155" t="s">
        <v>489</v>
      </c>
      <c r="C181" s="151"/>
      <c r="D181" s="152"/>
      <c r="E181" s="25"/>
      <c r="F181" s="153"/>
    </row>
    <row r="182" spans="1:6" ht="14.25" x14ac:dyDescent="0.2">
      <c r="A182" s="160"/>
      <c r="B182" s="210"/>
      <c r="C182" s="151">
        <v>1</v>
      </c>
      <c r="D182" s="152" t="s">
        <v>30</v>
      </c>
      <c r="E182" s="41"/>
      <c r="F182" s="153">
        <f>C182*E182</f>
        <v>0</v>
      </c>
    </row>
    <row r="183" spans="1:6" x14ac:dyDescent="0.2">
      <c r="A183" s="88"/>
      <c r="B183" s="161"/>
      <c r="C183" s="162"/>
      <c r="D183" s="69"/>
      <c r="E183" s="70"/>
      <c r="F183" s="70"/>
    </row>
    <row r="184" spans="1:6" x14ac:dyDescent="0.2">
      <c r="A184" s="89"/>
      <c r="B184" s="156"/>
      <c r="C184" s="148"/>
      <c r="D184" s="157"/>
      <c r="E184" s="158"/>
      <c r="F184" s="158"/>
    </row>
    <row r="185" spans="1:6" x14ac:dyDescent="0.2">
      <c r="A185" s="149">
        <f>COUNT($A$10:A184)+1</f>
        <v>34</v>
      </c>
      <c r="B185" s="210" t="s">
        <v>209</v>
      </c>
      <c r="C185" s="151"/>
      <c r="D185" s="152"/>
      <c r="E185" s="153"/>
      <c r="F185" s="153"/>
    </row>
    <row r="186" spans="1:6" ht="153" x14ac:dyDescent="0.2">
      <c r="A186" s="160"/>
      <c r="B186" s="155" t="s">
        <v>210</v>
      </c>
      <c r="C186" s="151"/>
      <c r="D186" s="152"/>
      <c r="E186" s="210"/>
      <c r="F186" s="153"/>
    </row>
    <row r="187" spans="1:6" x14ac:dyDescent="0.2">
      <c r="A187" s="160"/>
      <c r="B187" s="210" t="s">
        <v>211</v>
      </c>
      <c r="C187" s="151">
        <v>1</v>
      </c>
      <c r="D187" s="152" t="s">
        <v>123</v>
      </c>
      <c r="E187" s="41"/>
      <c r="F187" s="153">
        <f>C187*E187</f>
        <v>0</v>
      </c>
    </row>
    <row r="188" spans="1:6" x14ac:dyDescent="0.2">
      <c r="A188" s="88"/>
      <c r="B188" s="161"/>
      <c r="C188" s="162"/>
      <c r="D188" s="69"/>
      <c r="E188" s="70"/>
      <c r="F188" s="70"/>
    </row>
    <row r="189" spans="1:6" x14ac:dyDescent="0.2">
      <c r="A189" s="89"/>
      <c r="B189" s="156"/>
      <c r="C189" s="148"/>
      <c r="D189" s="157"/>
      <c r="E189" s="158"/>
      <c r="F189" s="158"/>
    </row>
    <row r="190" spans="1:6" x14ac:dyDescent="0.2">
      <c r="A190" s="149">
        <f>COUNT($A$10:A189)+1</f>
        <v>35</v>
      </c>
      <c r="B190" s="210" t="s">
        <v>196</v>
      </c>
      <c r="C190" s="151"/>
      <c r="D190" s="152"/>
      <c r="E190" s="153"/>
      <c r="F190" s="153"/>
    </row>
    <row r="191" spans="1:6" ht="409.5" x14ac:dyDescent="0.2">
      <c r="A191" s="160"/>
      <c r="B191" s="155" t="s">
        <v>171</v>
      </c>
      <c r="C191" s="151"/>
      <c r="D191" s="152"/>
      <c r="E191" s="153"/>
      <c r="F191" s="153"/>
    </row>
    <row r="192" spans="1:6" x14ac:dyDescent="0.2">
      <c r="A192" s="160"/>
      <c r="B192" s="210"/>
      <c r="C192" s="151">
        <v>1</v>
      </c>
      <c r="D192" s="152" t="s">
        <v>1</v>
      </c>
      <c r="E192" s="41"/>
      <c r="F192" s="153">
        <f>C192*E192</f>
        <v>0</v>
      </c>
    </row>
    <row r="193" spans="1:6" x14ac:dyDescent="0.2">
      <c r="A193" s="88"/>
      <c r="B193" s="161"/>
      <c r="C193" s="162"/>
      <c r="D193" s="69"/>
      <c r="E193" s="70"/>
      <c r="F193" s="70"/>
    </row>
    <row r="194" spans="1:6" x14ac:dyDescent="0.2">
      <c r="A194" s="89"/>
      <c r="B194" s="156"/>
      <c r="C194" s="148"/>
      <c r="D194" s="157"/>
      <c r="E194" s="158"/>
      <c r="F194" s="158"/>
    </row>
    <row r="195" spans="1:6" x14ac:dyDescent="0.2">
      <c r="A195" s="149">
        <f>COUNT($A$10:A194)+1</f>
        <v>36</v>
      </c>
      <c r="B195" s="210" t="s">
        <v>124</v>
      </c>
      <c r="C195" s="151"/>
      <c r="D195" s="152"/>
      <c r="E195" s="153"/>
      <c r="F195" s="153"/>
    </row>
    <row r="196" spans="1:6" ht="38.25" x14ac:dyDescent="0.2">
      <c r="A196" s="160"/>
      <c r="B196" s="155" t="s">
        <v>125</v>
      </c>
      <c r="C196" s="151"/>
      <c r="D196" s="152"/>
      <c r="E196" s="153"/>
      <c r="F196" s="153"/>
    </row>
    <row r="197" spans="1:6" x14ac:dyDescent="0.2">
      <c r="A197" s="160"/>
      <c r="B197" s="210"/>
      <c r="C197" s="151">
        <v>84</v>
      </c>
      <c r="D197" s="152" t="s">
        <v>1</v>
      </c>
      <c r="E197" s="41"/>
      <c r="F197" s="153">
        <f>C197*E197</f>
        <v>0</v>
      </c>
    </row>
    <row r="198" spans="1:6" x14ac:dyDescent="0.2">
      <c r="A198" s="88"/>
      <c r="B198" s="161"/>
      <c r="C198" s="162"/>
      <c r="D198" s="69"/>
      <c r="E198" s="70"/>
      <c r="F198" s="70"/>
    </row>
    <row r="199" spans="1:6" x14ac:dyDescent="0.2">
      <c r="A199" s="89"/>
      <c r="B199" s="156"/>
      <c r="C199" s="148"/>
      <c r="D199" s="157"/>
      <c r="E199" s="158"/>
      <c r="F199" s="158"/>
    </row>
    <row r="200" spans="1:6" x14ac:dyDescent="0.2">
      <c r="A200" s="149">
        <f>COUNT($A$11:A199)+1</f>
        <v>37</v>
      </c>
      <c r="B200" s="210" t="s">
        <v>126</v>
      </c>
      <c r="C200" s="151"/>
      <c r="D200" s="152"/>
      <c r="E200" s="153"/>
      <c r="F200" s="153"/>
    </row>
    <row r="201" spans="1:6" ht="63.75" x14ac:dyDescent="0.2">
      <c r="A201" s="160"/>
      <c r="B201" s="155" t="s">
        <v>141</v>
      </c>
      <c r="C201" s="151"/>
      <c r="D201" s="152"/>
      <c r="E201" s="153"/>
      <c r="F201" s="153"/>
    </row>
    <row r="202" spans="1:6" ht="14.25" x14ac:dyDescent="0.2">
      <c r="A202" s="160"/>
      <c r="B202" s="210"/>
      <c r="C202" s="151">
        <v>125</v>
      </c>
      <c r="D202" s="152" t="s">
        <v>30</v>
      </c>
      <c r="E202" s="41"/>
      <c r="F202" s="153">
        <f>C202*E202</f>
        <v>0</v>
      </c>
    </row>
    <row r="203" spans="1:6" x14ac:dyDescent="0.2">
      <c r="A203" s="88"/>
      <c r="B203" s="161"/>
      <c r="C203" s="162"/>
      <c r="D203" s="69"/>
      <c r="E203" s="70"/>
      <c r="F203" s="70"/>
    </row>
    <row r="204" spans="1:6" x14ac:dyDescent="0.2">
      <c r="A204" s="89"/>
      <c r="B204" s="156"/>
      <c r="C204" s="148"/>
      <c r="D204" s="157"/>
      <c r="E204" s="158"/>
      <c r="F204" s="158"/>
    </row>
    <row r="205" spans="1:6" x14ac:dyDescent="0.2">
      <c r="A205" s="149">
        <f>COUNT($A$11:A204)+1</f>
        <v>38</v>
      </c>
      <c r="B205" s="210" t="s">
        <v>127</v>
      </c>
      <c r="C205" s="151"/>
      <c r="D205" s="152"/>
      <c r="E205" s="153"/>
      <c r="F205" s="153"/>
    </row>
    <row r="206" spans="1:6" ht="38.25" x14ac:dyDescent="0.2">
      <c r="A206" s="160"/>
      <c r="B206" s="155" t="s">
        <v>128</v>
      </c>
      <c r="C206" s="151"/>
      <c r="D206" s="152"/>
      <c r="E206" s="153"/>
      <c r="F206" s="153"/>
    </row>
    <row r="207" spans="1:6" ht="14.25" x14ac:dyDescent="0.2">
      <c r="A207" s="160"/>
      <c r="B207" s="210"/>
      <c r="C207" s="151">
        <v>130</v>
      </c>
      <c r="D207" s="152" t="s">
        <v>30</v>
      </c>
      <c r="E207" s="41"/>
      <c r="F207" s="153">
        <f>C207*E207</f>
        <v>0</v>
      </c>
    </row>
    <row r="208" spans="1:6" x14ac:dyDescent="0.2">
      <c r="A208" s="88"/>
      <c r="B208" s="161"/>
      <c r="C208" s="162"/>
      <c r="D208" s="69"/>
      <c r="E208" s="70"/>
      <c r="F208" s="70"/>
    </row>
    <row r="209" spans="1:6" x14ac:dyDescent="0.2">
      <c r="A209" s="89"/>
      <c r="B209" s="156"/>
      <c r="C209" s="148"/>
      <c r="D209" s="157"/>
      <c r="E209" s="158"/>
      <c r="F209" s="158"/>
    </row>
    <row r="210" spans="1:6" x14ac:dyDescent="0.2">
      <c r="A210" s="149">
        <f>COUNT($A$11:A209)+1</f>
        <v>39</v>
      </c>
      <c r="B210" s="210" t="s">
        <v>129</v>
      </c>
      <c r="C210" s="151"/>
      <c r="D210" s="152"/>
      <c r="E210" s="153"/>
      <c r="F210" s="153"/>
    </row>
    <row r="211" spans="1:6" ht="63.75" x14ac:dyDescent="0.2">
      <c r="A211" s="160"/>
      <c r="B211" s="155" t="s">
        <v>130</v>
      </c>
      <c r="C211" s="151"/>
      <c r="D211" s="152"/>
      <c r="E211" s="153"/>
      <c r="F211" s="153"/>
    </row>
    <row r="212" spans="1:6" ht="14.25" x14ac:dyDescent="0.2">
      <c r="A212" s="160"/>
      <c r="B212" s="210"/>
      <c r="C212" s="151">
        <v>12</v>
      </c>
      <c r="D212" s="152" t="s">
        <v>35</v>
      </c>
      <c r="E212" s="41"/>
      <c r="F212" s="153">
        <f>C212*E212</f>
        <v>0</v>
      </c>
    </row>
    <row r="213" spans="1:6" x14ac:dyDescent="0.2">
      <c r="A213" s="88"/>
      <c r="B213" s="161"/>
      <c r="C213" s="162"/>
      <c r="D213" s="69"/>
      <c r="E213" s="70"/>
      <c r="F213" s="70"/>
    </row>
    <row r="214" spans="1:6" x14ac:dyDescent="0.2">
      <c r="A214" s="89"/>
      <c r="B214" s="156"/>
      <c r="C214" s="148"/>
      <c r="D214" s="157"/>
      <c r="E214" s="158"/>
      <c r="F214" s="158"/>
    </row>
    <row r="215" spans="1:6" x14ac:dyDescent="0.2">
      <c r="A215" s="149">
        <f>COUNT($A$10:A213)+1</f>
        <v>40</v>
      </c>
      <c r="B215" s="210" t="s">
        <v>185</v>
      </c>
      <c r="C215" s="151"/>
      <c r="D215" s="152"/>
      <c r="E215" s="153"/>
      <c r="F215" s="153"/>
    </row>
    <row r="216" spans="1:6" ht="63.75" x14ac:dyDescent="0.2">
      <c r="A216" s="160"/>
      <c r="B216" s="155" t="s">
        <v>186</v>
      </c>
      <c r="C216" s="151"/>
      <c r="D216" s="152"/>
      <c r="E216" s="153"/>
      <c r="F216" s="153"/>
    </row>
    <row r="217" spans="1:6" x14ac:dyDescent="0.2">
      <c r="A217" s="160"/>
      <c r="B217" s="210"/>
      <c r="C217" s="151">
        <v>3</v>
      </c>
      <c r="D217" s="152" t="s">
        <v>1</v>
      </c>
      <c r="E217" s="41"/>
      <c r="F217" s="153">
        <f>E217*C217</f>
        <v>0</v>
      </c>
    </row>
    <row r="218" spans="1:6" x14ac:dyDescent="0.2">
      <c r="A218" s="88"/>
      <c r="B218" s="161"/>
      <c r="C218" s="162"/>
      <c r="D218" s="69"/>
      <c r="E218" s="70"/>
      <c r="F218" s="70"/>
    </row>
    <row r="219" spans="1:6" x14ac:dyDescent="0.2">
      <c r="A219" s="89"/>
      <c r="B219" s="156"/>
      <c r="C219" s="148"/>
      <c r="D219" s="157"/>
      <c r="E219" s="158"/>
      <c r="F219" s="159"/>
    </row>
    <row r="220" spans="1:6" x14ac:dyDescent="0.2">
      <c r="A220" s="149">
        <f>COUNT($A$13:A219)+1</f>
        <v>41</v>
      </c>
      <c r="B220" s="210" t="s">
        <v>19</v>
      </c>
      <c r="C220" s="151"/>
      <c r="D220" s="152"/>
      <c r="E220" s="153"/>
      <c r="F220" s="154"/>
    </row>
    <row r="221" spans="1:6" ht="51" x14ac:dyDescent="0.2">
      <c r="A221" s="160"/>
      <c r="B221" s="155" t="s">
        <v>84</v>
      </c>
      <c r="C221" s="151"/>
      <c r="D221" s="152"/>
      <c r="E221" s="153"/>
      <c r="F221" s="154"/>
    </row>
    <row r="222" spans="1:6" x14ac:dyDescent="0.2">
      <c r="A222" s="160"/>
      <c r="B222" s="155"/>
      <c r="C222" s="151">
        <v>1</v>
      </c>
      <c r="D222" s="152" t="s">
        <v>1</v>
      </c>
      <c r="E222" s="41"/>
      <c r="F222" s="153">
        <f>C222*E222</f>
        <v>0</v>
      </c>
    </row>
    <row r="223" spans="1:6" x14ac:dyDescent="0.2">
      <c r="A223" s="88"/>
      <c r="B223" s="161"/>
      <c r="C223" s="162"/>
      <c r="D223" s="69"/>
      <c r="E223" s="70"/>
      <c r="F223" s="70"/>
    </row>
    <row r="224" spans="1:6" x14ac:dyDescent="0.2">
      <c r="A224" s="89"/>
      <c r="B224" s="156"/>
      <c r="C224" s="148"/>
      <c r="D224" s="157"/>
      <c r="E224" s="158"/>
      <c r="F224" s="159"/>
    </row>
    <row r="225" spans="1:6" x14ac:dyDescent="0.2">
      <c r="A225" s="149">
        <f>COUNT($A$13:A224)+1</f>
        <v>42</v>
      </c>
      <c r="B225" s="210" t="s">
        <v>20</v>
      </c>
      <c r="C225" s="151"/>
      <c r="D225" s="152"/>
      <c r="E225" s="153"/>
      <c r="F225" s="154"/>
    </row>
    <row r="226" spans="1:6" ht="102" x14ac:dyDescent="0.2">
      <c r="A226" s="160"/>
      <c r="B226" s="155" t="s">
        <v>85</v>
      </c>
      <c r="C226" s="151"/>
      <c r="D226" s="152"/>
      <c r="E226" s="153"/>
      <c r="F226" s="154"/>
    </row>
    <row r="227" spans="1:6" x14ac:dyDescent="0.2">
      <c r="A227" s="160"/>
      <c r="B227" s="155"/>
      <c r="C227" s="151">
        <v>1</v>
      </c>
      <c r="D227" s="152" t="s">
        <v>1</v>
      </c>
      <c r="E227" s="41"/>
      <c r="F227" s="153">
        <f>C227*E227</f>
        <v>0</v>
      </c>
    </row>
    <row r="228" spans="1:6" x14ac:dyDescent="0.2">
      <c r="A228" s="88"/>
      <c r="B228" s="161"/>
      <c r="C228" s="162"/>
      <c r="D228" s="69"/>
      <c r="E228" s="70"/>
      <c r="F228" s="70"/>
    </row>
    <row r="229" spans="1:6" x14ac:dyDescent="0.2">
      <c r="A229" s="89"/>
      <c r="B229" s="156"/>
      <c r="C229" s="148"/>
      <c r="D229" s="157"/>
      <c r="E229" s="158"/>
      <c r="F229" s="158"/>
    </row>
    <row r="230" spans="1:6" ht="25.5" x14ac:dyDescent="0.2">
      <c r="A230" s="149">
        <f>COUNT($A$13:A229)+1</f>
        <v>43</v>
      </c>
      <c r="B230" s="210" t="s">
        <v>79</v>
      </c>
      <c r="C230" s="151"/>
      <c r="D230" s="152"/>
      <c r="E230" s="153"/>
      <c r="F230" s="153"/>
    </row>
    <row r="231" spans="1:6" ht="102" x14ac:dyDescent="0.2">
      <c r="A231" s="160"/>
      <c r="B231" s="155" t="s">
        <v>86</v>
      </c>
      <c r="C231" s="151"/>
      <c r="D231" s="152"/>
      <c r="E231" s="153"/>
      <c r="F231" s="153"/>
    </row>
    <row r="232" spans="1:6" x14ac:dyDescent="0.2">
      <c r="A232" s="160"/>
      <c r="B232" s="155"/>
      <c r="C232" s="151">
        <v>1</v>
      </c>
      <c r="D232" s="152" t="s">
        <v>1</v>
      </c>
      <c r="E232" s="41"/>
      <c r="F232" s="153">
        <f>C232*E232</f>
        <v>0</v>
      </c>
    </row>
    <row r="233" spans="1:6" x14ac:dyDescent="0.2">
      <c r="A233" s="88"/>
      <c r="B233" s="161"/>
      <c r="C233" s="162"/>
      <c r="D233" s="69"/>
      <c r="E233" s="70"/>
      <c r="F233" s="70"/>
    </row>
    <row r="234" spans="1:6" x14ac:dyDescent="0.2">
      <c r="A234" s="89"/>
      <c r="B234" s="156"/>
      <c r="C234" s="148"/>
      <c r="D234" s="157"/>
      <c r="E234" s="158"/>
      <c r="F234" s="158"/>
    </row>
    <row r="235" spans="1:6" x14ac:dyDescent="0.2">
      <c r="A235" s="149">
        <f>COUNT($A$11:A234)+1</f>
        <v>44</v>
      </c>
      <c r="B235" s="210" t="s">
        <v>145</v>
      </c>
      <c r="C235" s="151"/>
      <c r="D235" s="152"/>
      <c r="E235" s="153"/>
      <c r="F235" s="153"/>
    </row>
    <row r="236" spans="1:6" x14ac:dyDescent="0.2">
      <c r="A236" s="160"/>
      <c r="B236" s="155" t="s">
        <v>148</v>
      </c>
      <c r="C236" s="151"/>
      <c r="D236" s="152"/>
      <c r="E236" s="153"/>
      <c r="F236" s="153"/>
    </row>
    <row r="237" spans="1:6" x14ac:dyDescent="0.2">
      <c r="A237" s="160"/>
      <c r="B237" s="210" t="s">
        <v>146</v>
      </c>
      <c r="C237" s="151"/>
      <c r="D237" s="152"/>
      <c r="E237" s="70"/>
      <c r="F237" s="153"/>
    </row>
    <row r="238" spans="1:6" x14ac:dyDescent="0.2">
      <c r="A238" s="160"/>
      <c r="B238" s="155" t="s">
        <v>147</v>
      </c>
      <c r="C238" s="151">
        <v>2</v>
      </c>
      <c r="D238" s="152" t="s">
        <v>142</v>
      </c>
      <c r="E238" s="41"/>
      <c r="F238" s="153">
        <f t="shared" ref="F238" si="1">C238*E238</f>
        <v>0</v>
      </c>
    </row>
    <row r="239" spans="1:6" x14ac:dyDescent="0.2">
      <c r="A239" s="88"/>
      <c r="B239" s="161"/>
      <c r="C239" s="162"/>
      <c r="D239" s="101"/>
      <c r="E239" s="70"/>
      <c r="F239" s="70"/>
    </row>
    <row r="240" spans="1:6" x14ac:dyDescent="0.2">
      <c r="A240" s="89"/>
      <c r="B240" s="61"/>
      <c r="C240" s="148"/>
      <c r="D240" s="165"/>
      <c r="E240" s="27"/>
      <c r="F240" s="27"/>
    </row>
    <row r="241" spans="1:6" x14ac:dyDescent="0.2">
      <c r="A241" s="149">
        <f>COUNT($A$11:A240)+1</f>
        <v>45</v>
      </c>
      <c r="B241" s="210" t="s">
        <v>193</v>
      </c>
      <c r="C241" s="151"/>
      <c r="D241" s="152"/>
      <c r="E241" s="153"/>
      <c r="F241" s="153"/>
    </row>
    <row r="242" spans="1:6" ht="51" x14ac:dyDescent="0.2">
      <c r="A242" s="160"/>
      <c r="B242" s="155" t="s">
        <v>194</v>
      </c>
      <c r="C242" s="151"/>
      <c r="D242" s="152"/>
      <c r="E242" s="153"/>
      <c r="F242" s="153"/>
    </row>
    <row r="243" spans="1:6" x14ac:dyDescent="0.2">
      <c r="A243" s="160"/>
      <c r="B243" s="155"/>
      <c r="C243" s="151">
        <v>17</v>
      </c>
      <c r="D243" s="152" t="s">
        <v>195</v>
      </c>
      <c r="E243" s="41"/>
      <c r="F243" s="153">
        <f>C243*E243</f>
        <v>0</v>
      </c>
    </row>
    <row r="244" spans="1:6" x14ac:dyDescent="0.2">
      <c r="A244" s="88"/>
      <c r="B244" s="161"/>
      <c r="C244" s="162"/>
      <c r="D244" s="69"/>
      <c r="E244" s="70"/>
      <c r="F244" s="70"/>
    </row>
    <row r="245" spans="1:6" x14ac:dyDescent="0.2">
      <c r="A245" s="89"/>
      <c r="B245" s="61"/>
      <c r="C245" s="26"/>
      <c r="D245" s="27"/>
      <c r="E245" s="28"/>
      <c r="F245" s="26"/>
    </row>
    <row r="246" spans="1:6" ht="25.5" x14ac:dyDescent="0.2">
      <c r="A246" s="149">
        <f>COUNT($A$13:A245)+1</f>
        <v>46</v>
      </c>
      <c r="B246" s="210" t="s">
        <v>21</v>
      </c>
      <c r="C246" s="154"/>
      <c r="D246" s="152"/>
      <c r="E246" s="187"/>
      <c r="F246" s="154"/>
    </row>
    <row r="247" spans="1:6" ht="102" x14ac:dyDescent="0.2">
      <c r="A247" s="160"/>
      <c r="B247" s="155" t="s">
        <v>80</v>
      </c>
      <c r="C247" s="154"/>
      <c r="D247" s="152"/>
      <c r="E247" s="153"/>
      <c r="F247" s="154"/>
    </row>
    <row r="248" spans="1:6" x14ac:dyDescent="0.2">
      <c r="A248" s="149"/>
      <c r="B248" s="188"/>
      <c r="C248" s="189"/>
      <c r="D248" s="190">
        <v>0.05</v>
      </c>
      <c r="E248" s="154"/>
      <c r="F248" s="153">
        <f>SUM(F13:F247)*D248</f>
        <v>0</v>
      </c>
    </row>
    <row r="249" spans="1:6" x14ac:dyDescent="0.2">
      <c r="A249" s="164"/>
      <c r="B249" s="191"/>
      <c r="C249" s="192"/>
      <c r="D249" s="193"/>
      <c r="E249" s="194"/>
      <c r="F249" s="70"/>
    </row>
    <row r="250" spans="1:6" x14ac:dyDescent="0.2">
      <c r="A250" s="160"/>
      <c r="B250" s="155"/>
      <c r="C250" s="154"/>
      <c r="D250" s="152"/>
      <c r="E250" s="154"/>
      <c r="F250" s="154"/>
    </row>
    <row r="251" spans="1:6" x14ac:dyDescent="0.2">
      <c r="A251" s="149">
        <f>COUNT($A$13:A249)+1</f>
        <v>47</v>
      </c>
      <c r="B251" s="210" t="s">
        <v>81</v>
      </c>
      <c r="C251" s="154"/>
      <c r="D251" s="152"/>
      <c r="E251" s="154"/>
      <c r="F251" s="154"/>
    </row>
    <row r="252" spans="1:6" ht="38.25" x14ac:dyDescent="0.2">
      <c r="A252" s="160"/>
      <c r="B252" s="155" t="s">
        <v>23</v>
      </c>
      <c r="C252" s="189"/>
      <c r="D252" s="190">
        <v>0.1</v>
      </c>
      <c r="E252" s="154"/>
      <c r="F252" s="153">
        <f>SUM(F13:F246)*D252</f>
        <v>0</v>
      </c>
    </row>
    <row r="253" spans="1:6" x14ac:dyDescent="0.2">
      <c r="A253" s="88"/>
      <c r="C253" s="154"/>
      <c r="D253" s="152"/>
      <c r="E253" s="187"/>
      <c r="F253" s="154"/>
    </row>
    <row r="254" spans="1:6" x14ac:dyDescent="0.2">
      <c r="A254" s="196"/>
      <c r="B254" s="197" t="s">
        <v>2</v>
      </c>
      <c r="C254" s="198"/>
      <c r="D254" s="199"/>
      <c r="E254" s="200" t="s">
        <v>34</v>
      </c>
      <c r="F254" s="200">
        <f>SUM(F15:F253)</f>
        <v>0</v>
      </c>
    </row>
  </sheetData>
  <sheetProtection algorithmName="SHA-512" hashValue="UsYbHGLHI0vKYYEoPQCLOf/gRHUR0INTZnYQPN18UkelZ9rBxOUSAtYMdzEN6MQWhyjecVIRwthgCwUrbhqDWA==" saltValue="UtbdSEur18qvGOuRAt59/w=="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8" manualBreakCount="8">
    <brk id="32" max="5" man="1"/>
    <brk id="59" max="5" man="1"/>
    <brk id="84" max="5" man="1"/>
    <brk id="106" max="5" man="1"/>
    <brk id="132" max="5" man="1"/>
    <brk id="157" max="5" man="1"/>
    <brk id="173" max="5" man="1"/>
    <brk id="22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207"/>
  <sheetViews>
    <sheetView topLeftCell="A38" zoomScaleNormal="100" zoomScaleSheetLayoutView="100" workbookViewId="0">
      <selection activeCell="E64" sqref="E64"/>
    </sheetView>
  </sheetViews>
  <sheetFormatPr defaultColWidth="9.140625" defaultRowHeight="12.75" x14ac:dyDescent="0.2"/>
  <cols>
    <col min="1" max="1" width="6.7109375" style="21" customWidth="1"/>
    <col min="2" max="2" width="37.7109375" style="67" customWidth="1"/>
    <col min="3" max="3" width="6.7109375" style="24" customWidth="1"/>
    <col min="4" max="4" width="6.7109375" style="25" customWidth="1"/>
    <col min="5" max="5" width="14.7109375" style="23" customWidth="1"/>
    <col min="6" max="6" width="14.7109375" style="24" customWidth="1"/>
    <col min="7" max="7" width="9.140625" style="25"/>
    <col min="8" max="8" width="10.140625" style="25" bestFit="1" customWidth="1"/>
    <col min="9" max="16384" width="9.140625" style="25"/>
  </cols>
  <sheetData>
    <row r="1" spans="1:6" x14ac:dyDescent="0.2">
      <c r="A1" s="20" t="s">
        <v>133</v>
      </c>
      <c r="B1" s="106" t="s">
        <v>6</v>
      </c>
      <c r="C1" s="21"/>
      <c r="D1" s="22"/>
    </row>
    <row r="2" spans="1:6" x14ac:dyDescent="0.2">
      <c r="A2" s="20" t="s">
        <v>134</v>
      </c>
      <c r="B2" s="106" t="s">
        <v>7</v>
      </c>
      <c r="C2" s="21"/>
      <c r="D2" s="22"/>
    </row>
    <row r="3" spans="1:6" x14ac:dyDescent="0.2">
      <c r="A3" s="20" t="s">
        <v>138</v>
      </c>
      <c r="B3" s="106" t="s">
        <v>163</v>
      </c>
      <c r="C3" s="339"/>
      <c r="D3" s="339"/>
      <c r="E3" s="339"/>
    </row>
    <row r="4" spans="1:6" x14ac:dyDescent="0.2">
      <c r="A4" s="20"/>
      <c r="B4" s="106" t="s">
        <v>164</v>
      </c>
      <c r="C4" s="21"/>
      <c r="D4" s="22"/>
    </row>
    <row r="5" spans="1:6" ht="76.5" x14ac:dyDescent="0.2">
      <c r="A5" s="96" t="s">
        <v>0</v>
      </c>
      <c r="B5" s="97" t="s">
        <v>27</v>
      </c>
      <c r="C5" s="98" t="s">
        <v>8</v>
      </c>
      <c r="D5" s="98" t="s">
        <v>9</v>
      </c>
      <c r="E5" s="99" t="s">
        <v>31</v>
      </c>
      <c r="F5" s="99" t="s">
        <v>32</v>
      </c>
    </row>
    <row r="6" spans="1:6" x14ac:dyDescent="0.2">
      <c r="A6" s="81">
        <v>1</v>
      </c>
      <c r="B6" s="61"/>
      <c r="C6" s="26"/>
      <c r="D6" s="27"/>
      <c r="E6" s="28"/>
      <c r="F6" s="26"/>
    </row>
    <row r="7" spans="1:6" x14ac:dyDescent="0.2">
      <c r="A7" s="91"/>
      <c r="B7" s="93" t="s">
        <v>106</v>
      </c>
      <c r="C7" s="52"/>
      <c r="D7" s="50"/>
      <c r="E7" s="51"/>
      <c r="F7" s="52"/>
    </row>
    <row r="8" spans="1:6" x14ac:dyDescent="0.2">
      <c r="A8" s="91"/>
      <c r="B8" s="341" t="s">
        <v>105</v>
      </c>
      <c r="C8" s="341"/>
      <c r="D8" s="341"/>
      <c r="E8" s="341"/>
      <c r="F8" s="341"/>
    </row>
    <row r="9" spans="1:6" x14ac:dyDescent="0.2">
      <c r="A9" s="91"/>
      <c r="B9" s="341"/>
      <c r="C9" s="341"/>
      <c r="D9" s="341"/>
      <c r="E9" s="341"/>
      <c r="F9" s="341"/>
    </row>
    <row r="10" spans="1:6" x14ac:dyDescent="0.2">
      <c r="A10" s="91"/>
      <c r="B10" s="105"/>
      <c r="C10" s="105"/>
      <c r="D10" s="105"/>
      <c r="E10" s="105"/>
      <c r="F10" s="105"/>
    </row>
    <row r="11" spans="1:6" x14ac:dyDescent="0.2">
      <c r="A11" s="91"/>
      <c r="B11" s="92"/>
      <c r="C11" s="52"/>
      <c r="D11" s="50"/>
      <c r="E11" s="51"/>
      <c r="F11" s="52"/>
    </row>
    <row r="12" spans="1:6" x14ac:dyDescent="0.2">
      <c r="A12" s="81"/>
      <c r="B12" s="61"/>
      <c r="C12" s="26"/>
      <c r="D12" s="27"/>
      <c r="E12" s="28"/>
      <c r="F12" s="26"/>
    </row>
    <row r="13" spans="1:6" x14ac:dyDescent="0.2">
      <c r="A13" s="82">
        <f>COUNT(A6+1)</f>
        <v>1</v>
      </c>
      <c r="B13" s="34" t="s">
        <v>10</v>
      </c>
      <c r="C13" s="31"/>
      <c r="D13" s="15"/>
      <c r="E13" s="30"/>
      <c r="F13" s="30"/>
    </row>
    <row r="14" spans="1:6" ht="51" x14ac:dyDescent="0.2">
      <c r="A14" s="82"/>
      <c r="B14" s="35" t="s">
        <v>38</v>
      </c>
      <c r="C14" s="31"/>
      <c r="D14" s="15"/>
      <c r="E14" s="30"/>
      <c r="F14" s="30"/>
    </row>
    <row r="15" spans="1:6" ht="14.25" x14ac:dyDescent="0.2">
      <c r="A15" s="82"/>
      <c r="B15" s="35"/>
      <c r="C15" s="45">
        <v>31</v>
      </c>
      <c r="D15" s="15" t="s">
        <v>30</v>
      </c>
      <c r="E15" s="40"/>
      <c r="F15" s="30">
        <f>C15*E15</f>
        <v>0</v>
      </c>
    </row>
    <row r="16" spans="1:6" x14ac:dyDescent="0.2">
      <c r="A16" s="84"/>
      <c r="B16" s="63"/>
      <c r="C16" s="46"/>
      <c r="D16" s="47"/>
      <c r="E16" s="48"/>
      <c r="F16" s="48"/>
    </row>
    <row r="17" spans="1:6" x14ac:dyDescent="0.2">
      <c r="A17" s="83"/>
      <c r="B17" s="62"/>
      <c r="C17" s="49"/>
      <c r="D17" s="43"/>
      <c r="E17" s="44"/>
      <c r="F17" s="42"/>
    </row>
    <row r="18" spans="1:6" x14ac:dyDescent="0.2">
      <c r="A18" s="82">
        <f>COUNT($A$13:A17)+1</f>
        <v>2</v>
      </c>
      <c r="B18" s="34" t="s">
        <v>14</v>
      </c>
      <c r="C18" s="45"/>
      <c r="D18" s="15"/>
      <c r="E18" s="30"/>
      <c r="F18" s="31"/>
    </row>
    <row r="19" spans="1:6" ht="63.75" x14ac:dyDescent="0.2">
      <c r="A19" s="82"/>
      <c r="B19" s="35" t="s">
        <v>29</v>
      </c>
      <c r="C19" s="45"/>
      <c r="D19" s="15"/>
      <c r="E19" s="30"/>
      <c r="F19" s="31"/>
    </row>
    <row r="20" spans="1:6" x14ac:dyDescent="0.2">
      <c r="A20" s="82"/>
      <c r="B20" s="168" t="s">
        <v>157</v>
      </c>
      <c r="C20" s="45"/>
      <c r="D20" s="15"/>
      <c r="E20" s="30"/>
      <c r="F20" s="31"/>
    </row>
    <row r="21" spans="1:6" ht="14.25" x14ac:dyDescent="0.2">
      <c r="A21" s="82"/>
      <c r="B21" s="35"/>
      <c r="C21" s="45">
        <v>20</v>
      </c>
      <c r="D21" s="15" t="s">
        <v>30</v>
      </c>
      <c r="E21" s="40"/>
      <c r="F21" s="30">
        <f>C21*E21</f>
        <v>0</v>
      </c>
    </row>
    <row r="22" spans="1:6" x14ac:dyDescent="0.2">
      <c r="A22" s="84"/>
      <c r="B22" s="63"/>
      <c r="C22" s="46"/>
      <c r="D22" s="47"/>
      <c r="E22" s="48"/>
      <c r="F22" s="48"/>
    </row>
    <row r="23" spans="1:6" x14ac:dyDescent="0.2">
      <c r="A23" s="83"/>
      <c r="B23" s="62"/>
      <c r="C23" s="49"/>
      <c r="D23" s="43"/>
      <c r="E23" s="44"/>
      <c r="F23" s="42"/>
    </row>
    <row r="24" spans="1:6" x14ac:dyDescent="0.2">
      <c r="A24" s="82">
        <f>COUNT($A$13:A23)+1</f>
        <v>3</v>
      </c>
      <c r="B24" s="34" t="s">
        <v>40</v>
      </c>
      <c r="C24" s="45"/>
      <c r="D24" s="15"/>
      <c r="E24" s="30"/>
      <c r="F24" s="31"/>
    </row>
    <row r="25" spans="1:6" ht="89.25" x14ac:dyDescent="0.2">
      <c r="A25" s="82"/>
      <c r="B25" s="35" t="s">
        <v>41</v>
      </c>
      <c r="C25" s="45"/>
      <c r="D25" s="15"/>
      <c r="E25" s="30"/>
      <c r="F25" s="31"/>
    </row>
    <row r="26" spans="1:6" x14ac:dyDescent="0.2">
      <c r="A26" s="82"/>
      <c r="B26" s="168" t="s">
        <v>157</v>
      </c>
      <c r="C26" s="45"/>
      <c r="D26" s="15"/>
      <c r="E26" s="30"/>
      <c r="F26" s="31"/>
    </row>
    <row r="27" spans="1:6" x14ac:dyDescent="0.2">
      <c r="A27" s="82"/>
      <c r="B27" s="35"/>
      <c r="C27" s="45">
        <v>1</v>
      </c>
      <c r="D27" s="15" t="s">
        <v>1</v>
      </c>
      <c r="E27" s="40"/>
      <c r="F27" s="30">
        <f>C27*E27</f>
        <v>0</v>
      </c>
    </row>
    <row r="28" spans="1:6" x14ac:dyDescent="0.2">
      <c r="A28" s="84"/>
      <c r="B28" s="63"/>
      <c r="C28" s="46"/>
      <c r="D28" s="47"/>
      <c r="E28" s="48"/>
      <c r="F28" s="48"/>
    </row>
    <row r="29" spans="1:6" x14ac:dyDescent="0.2">
      <c r="A29" s="83"/>
      <c r="B29" s="62"/>
      <c r="C29" s="49"/>
      <c r="D29" s="43"/>
      <c r="E29" s="44"/>
      <c r="F29" s="42"/>
    </row>
    <row r="30" spans="1:6" x14ac:dyDescent="0.2">
      <c r="A30" s="82">
        <f>COUNT($A$13:A29)+1</f>
        <v>4</v>
      </c>
      <c r="B30" s="71" t="s">
        <v>42</v>
      </c>
      <c r="C30" s="45"/>
      <c r="D30" s="53"/>
      <c r="E30" s="54"/>
      <c r="F30" s="55"/>
    </row>
    <row r="31" spans="1:6" ht="76.5" x14ac:dyDescent="0.2">
      <c r="A31" s="82"/>
      <c r="B31" s="35" t="s">
        <v>43</v>
      </c>
      <c r="C31" s="45"/>
      <c r="D31" s="53"/>
      <c r="E31" s="54"/>
      <c r="F31" s="54"/>
    </row>
    <row r="32" spans="1:6" ht="14.25" x14ac:dyDescent="0.2">
      <c r="A32" s="82"/>
      <c r="B32" s="35"/>
      <c r="C32" s="45">
        <v>2</v>
      </c>
      <c r="D32" s="15" t="s">
        <v>30</v>
      </c>
      <c r="E32" s="40"/>
      <c r="F32" s="30">
        <f>E32*C32</f>
        <v>0</v>
      </c>
    </row>
    <row r="33" spans="1:6" x14ac:dyDescent="0.2">
      <c r="A33" s="84"/>
      <c r="B33" s="63"/>
      <c r="C33" s="46"/>
      <c r="D33" s="47"/>
      <c r="E33" s="48"/>
      <c r="F33" s="48"/>
    </row>
    <row r="34" spans="1:6" x14ac:dyDescent="0.2">
      <c r="A34" s="83"/>
      <c r="B34" s="62"/>
      <c r="C34" s="49"/>
      <c r="D34" s="43"/>
      <c r="E34" s="44"/>
      <c r="F34" s="44"/>
    </row>
    <row r="35" spans="1:6" x14ac:dyDescent="0.2">
      <c r="A35" s="82">
        <f>COUNT($A$13:A33)+1</f>
        <v>5</v>
      </c>
      <c r="B35" s="56" t="s">
        <v>44</v>
      </c>
      <c r="C35" s="45"/>
      <c r="D35" s="15"/>
      <c r="E35" s="30"/>
      <c r="F35" s="31"/>
    </row>
    <row r="36" spans="1:6" ht="51" x14ac:dyDescent="0.2">
      <c r="A36" s="82"/>
      <c r="B36" s="35" t="s">
        <v>45</v>
      </c>
      <c r="C36" s="45"/>
      <c r="D36" s="15"/>
      <c r="E36" s="30"/>
      <c r="F36" s="31"/>
    </row>
    <row r="37" spans="1:6" ht="14.25" x14ac:dyDescent="0.2">
      <c r="A37" s="82"/>
      <c r="B37" s="35"/>
      <c r="C37" s="45">
        <v>1</v>
      </c>
      <c r="D37" s="15" t="s">
        <v>30</v>
      </c>
      <c r="E37" s="40"/>
      <c r="F37" s="30">
        <f>E37*C37</f>
        <v>0</v>
      </c>
    </row>
    <row r="38" spans="1:6" x14ac:dyDescent="0.2">
      <c r="A38" s="84"/>
      <c r="B38" s="63"/>
      <c r="C38" s="46"/>
      <c r="D38" s="47"/>
      <c r="E38" s="48"/>
      <c r="F38" s="48"/>
    </row>
    <row r="39" spans="1:6" x14ac:dyDescent="0.2">
      <c r="A39" s="83"/>
      <c r="B39" s="62"/>
      <c r="C39" s="49"/>
      <c r="D39" s="43"/>
      <c r="E39" s="44"/>
      <c r="F39" s="42"/>
    </row>
    <row r="40" spans="1:6" x14ac:dyDescent="0.2">
      <c r="A40" s="82">
        <f>COUNT($A$13:A39)+1</f>
        <v>6</v>
      </c>
      <c r="B40" s="72" t="s">
        <v>46</v>
      </c>
      <c r="C40" s="45"/>
      <c r="D40" s="15"/>
      <c r="E40" s="30"/>
      <c r="F40" s="31"/>
    </row>
    <row r="41" spans="1:6" ht="76.5" x14ac:dyDescent="0.2">
      <c r="A41" s="82"/>
      <c r="B41" s="35" t="s">
        <v>47</v>
      </c>
      <c r="C41" s="45"/>
      <c r="D41" s="15"/>
      <c r="E41" s="30"/>
      <c r="F41" s="31"/>
    </row>
    <row r="42" spans="1:6" ht="14.25" x14ac:dyDescent="0.2">
      <c r="A42" s="82"/>
      <c r="B42" s="73"/>
      <c r="C42" s="45">
        <v>5</v>
      </c>
      <c r="D42" s="15" t="s">
        <v>30</v>
      </c>
      <c r="E42" s="40"/>
      <c r="F42" s="30">
        <f>E42*C42</f>
        <v>0</v>
      </c>
    </row>
    <row r="43" spans="1:6" x14ac:dyDescent="0.2">
      <c r="A43" s="84"/>
      <c r="B43" s="74"/>
      <c r="C43" s="46"/>
      <c r="D43" s="47"/>
      <c r="E43" s="48"/>
      <c r="F43" s="48"/>
    </row>
    <row r="44" spans="1:6" s="29" customFormat="1" x14ac:dyDescent="0.2">
      <c r="A44" s="82"/>
      <c r="B44" s="73"/>
      <c r="C44" s="45"/>
      <c r="D44" s="15"/>
      <c r="E44" s="30"/>
      <c r="F44" s="30"/>
    </row>
    <row r="45" spans="1:6" x14ac:dyDescent="0.2">
      <c r="A45" s="82">
        <f>COUNT($A$13:A43)+1</f>
        <v>7</v>
      </c>
      <c r="B45" s="34" t="s">
        <v>12</v>
      </c>
      <c r="C45" s="45"/>
      <c r="D45" s="15"/>
      <c r="E45" s="30"/>
      <c r="F45" s="31"/>
    </row>
    <row r="46" spans="1:6" ht="51" x14ac:dyDescent="0.2">
      <c r="A46" s="87"/>
      <c r="B46" s="35" t="s">
        <v>24</v>
      </c>
      <c r="C46" s="45"/>
      <c r="D46" s="15"/>
      <c r="E46" s="30"/>
      <c r="F46" s="31"/>
    </row>
    <row r="47" spans="1:6" ht="14.25" x14ac:dyDescent="0.2">
      <c r="A47" s="87"/>
      <c r="B47" s="35"/>
      <c r="C47" s="45">
        <v>84</v>
      </c>
      <c r="D47" s="15" t="s">
        <v>36</v>
      </c>
      <c r="E47" s="40"/>
      <c r="F47" s="30">
        <f>C47*E47</f>
        <v>0</v>
      </c>
    </row>
    <row r="48" spans="1:6" x14ac:dyDescent="0.2">
      <c r="A48" s="87"/>
      <c r="B48" s="35"/>
      <c r="C48" s="45"/>
      <c r="D48" s="15"/>
      <c r="E48" s="44"/>
      <c r="F48" s="30"/>
    </row>
    <row r="49" spans="1:6" x14ac:dyDescent="0.2">
      <c r="A49" s="89"/>
      <c r="B49" s="62"/>
      <c r="C49" s="49"/>
      <c r="D49" s="43"/>
      <c r="E49" s="44"/>
      <c r="F49" s="42"/>
    </row>
    <row r="50" spans="1:6" x14ac:dyDescent="0.2">
      <c r="A50" s="82">
        <f>COUNT($A$13:A49)+1</f>
        <v>8</v>
      </c>
      <c r="B50" s="34" t="s">
        <v>59</v>
      </c>
      <c r="C50" s="45"/>
      <c r="D50" s="15"/>
      <c r="E50" s="30"/>
      <c r="F50" s="30"/>
    </row>
    <row r="51" spans="1:6" ht="51" x14ac:dyDescent="0.2">
      <c r="A51" s="87"/>
      <c r="B51" s="35" t="s">
        <v>60</v>
      </c>
      <c r="C51" s="45"/>
      <c r="D51" s="15"/>
      <c r="E51" s="30"/>
      <c r="F51" s="30"/>
    </row>
    <row r="52" spans="1:6" x14ac:dyDescent="0.2">
      <c r="A52" s="87"/>
      <c r="B52" s="35"/>
      <c r="C52" s="45">
        <v>6</v>
      </c>
      <c r="D52" s="15" t="s">
        <v>28</v>
      </c>
      <c r="E52" s="40"/>
      <c r="F52" s="30">
        <f>C52*E52</f>
        <v>0</v>
      </c>
    </row>
    <row r="53" spans="1:6" x14ac:dyDescent="0.2">
      <c r="A53" s="88"/>
      <c r="B53" s="63"/>
      <c r="C53" s="46"/>
      <c r="D53" s="47"/>
      <c r="E53" s="48"/>
      <c r="F53" s="48"/>
    </row>
    <row r="54" spans="1:6" x14ac:dyDescent="0.2">
      <c r="A54" s="89"/>
      <c r="B54" s="62"/>
      <c r="C54" s="49"/>
      <c r="D54" s="43"/>
      <c r="E54" s="44"/>
      <c r="F54" s="44"/>
    </row>
    <row r="55" spans="1:6" x14ac:dyDescent="0.2">
      <c r="A55" s="82">
        <f>COUNT($A$13:A54)+1</f>
        <v>9</v>
      </c>
      <c r="B55" s="34" t="s">
        <v>61</v>
      </c>
      <c r="C55" s="45"/>
      <c r="D55" s="15"/>
      <c r="E55" s="30"/>
      <c r="F55" s="30"/>
    </row>
    <row r="56" spans="1:6" ht="38.25" x14ac:dyDescent="0.2">
      <c r="A56" s="87"/>
      <c r="B56" s="35" t="s">
        <v>62</v>
      </c>
      <c r="C56" s="45"/>
      <c r="D56" s="15"/>
      <c r="E56" s="30"/>
      <c r="F56" s="30"/>
    </row>
    <row r="57" spans="1:6" ht="14.25" x14ac:dyDescent="0.2">
      <c r="A57" s="87"/>
      <c r="B57" s="35"/>
      <c r="C57" s="45">
        <v>70</v>
      </c>
      <c r="D57" s="15" t="s">
        <v>30</v>
      </c>
      <c r="E57" s="40"/>
      <c r="F57" s="30">
        <f>C57*E57</f>
        <v>0</v>
      </c>
    </row>
    <row r="58" spans="1:6" x14ac:dyDescent="0.2">
      <c r="A58" s="88"/>
      <c r="B58" s="63"/>
      <c r="C58" s="46"/>
      <c r="D58" s="47"/>
      <c r="E58" s="48"/>
      <c r="F58" s="48"/>
    </row>
    <row r="59" spans="1:6" x14ac:dyDescent="0.2">
      <c r="A59" s="89"/>
      <c r="B59" s="156"/>
      <c r="C59" s="148"/>
      <c r="D59" s="157"/>
      <c r="E59" s="158"/>
      <c r="F59" s="159"/>
    </row>
    <row r="60" spans="1:6" x14ac:dyDescent="0.2">
      <c r="A60" s="149">
        <f>COUNT($A$12:A59)+1</f>
        <v>10</v>
      </c>
      <c r="B60" s="150" t="s">
        <v>158</v>
      </c>
      <c r="C60" s="151"/>
      <c r="D60" s="152"/>
      <c r="E60" s="153"/>
      <c r="F60" s="154"/>
    </row>
    <row r="61" spans="1:6" ht="89.25" x14ac:dyDescent="0.2">
      <c r="A61" s="160"/>
      <c r="B61" s="155" t="s">
        <v>82</v>
      </c>
      <c r="C61" s="151"/>
      <c r="D61" s="152"/>
      <c r="E61" s="153"/>
      <c r="F61" s="154"/>
    </row>
    <row r="62" spans="1:6" x14ac:dyDescent="0.2">
      <c r="A62" s="160"/>
      <c r="B62" s="150" t="s">
        <v>65</v>
      </c>
      <c r="C62" s="151"/>
      <c r="D62" s="152"/>
      <c r="E62" s="153"/>
      <c r="F62" s="154"/>
    </row>
    <row r="63" spans="1:6" ht="25.5" x14ac:dyDescent="0.2">
      <c r="A63" s="160"/>
      <c r="B63" s="155" t="s">
        <v>159</v>
      </c>
      <c r="C63" s="151">
        <v>84</v>
      </c>
      <c r="D63" s="152" t="s">
        <v>36</v>
      </c>
      <c r="E63" s="41"/>
      <c r="F63" s="153">
        <f>C63*E63</f>
        <v>0</v>
      </c>
    </row>
    <row r="64" spans="1:6" ht="25.5" x14ac:dyDescent="0.2">
      <c r="A64" s="160"/>
      <c r="B64" s="155" t="s">
        <v>83</v>
      </c>
      <c r="C64" s="151">
        <v>84</v>
      </c>
      <c r="D64" s="152" t="s">
        <v>36</v>
      </c>
      <c r="E64" s="41"/>
      <c r="F64" s="153">
        <f>C64*E64</f>
        <v>0</v>
      </c>
    </row>
    <row r="65" spans="1:6" x14ac:dyDescent="0.2">
      <c r="A65" s="88"/>
      <c r="B65" s="161"/>
      <c r="C65" s="162"/>
      <c r="D65" s="69"/>
      <c r="E65" s="70"/>
      <c r="F65" s="70"/>
    </row>
    <row r="66" spans="1:6" ht="14.25" x14ac:dyDescent="0.2">
      <c r="A66" s="89"/>
      <c r="B66" s="75"/>
      <c r="C66" s="49"/>
      <c r="D66" s="43"/>
      <c r="E66" s="44"/>
      <c r="F66" s="42"/>
    </row>
    <row r="67" spans="1:6" x14ac:dyDescent="0.2">
      <c r="A67" s="82">
        <f>COUNT($A$13:A66)+1</f>
        <v>11</v>
      </c>
      <c r="B67" s="34" t="s">
        <v>69</v>
      </c>
      <c r="C67" s="45"/>
      <c r="D67" s="15"/>
      <c r="E67" s="30"/>
      <c r="F67" s="31"/>
    </row>
    <row r="68" spans="1:6" ht="76.5" x14ac:dyDescent="0.2">
      <c r="A68" s="87"/>
      <c r="B68" s="35" t="s">
        <v>107</v>
      </c>
      <c r="C68" s="45"/>
      <c r="D68" s="15"/>
      <c r="E68" s="30"/>
      <c r="F68" s="31"/>
    </row>
    <row r="69" spans="1:6" ht="14.25" x14ac:dyDescent="0.2">
      <c r="A69" s="87"/>
      <c r="B69" s="64"/>
      <c r="C69" s="45">
        <v>84</v>
      </c>
      <c r="D69" s="32" t="s">
        <v>36</v>
      </c>
      <c r="E69" s="40"/>
      <c r="F69" s="33">
        <f>+E69*C69</f>
        <v>0</v>
      </c>
    </row>
    <row r="70" spans="1:6" ht="14.25" x14ac:dyDescent="0.2">
      <c r="A70" s="88"/>
      <c r="B70" s="76"/>
      <c r="C70" s="46"/>
      <c r="D70" s="69"/>
      <c r="E70" s="48"/>
      <c r="F70" s="70"/>
    </row>
    <row r="71" spans="1:6" x14ac:dyDescent="0.2">
      <c r="A71" s="89"/>
      <c r="B71" s="62"/>
      <c r="C71" s="49"/>
      <c r="D71" s="43"/>
      <c r="E71" s="44"/>
      <c r="F71" s="42"/>
    </row>
    <row r="72" spans="1:6" x14ac:dyDescent="0.2">
      <c r="A72" s="82">
        <f>COUNT($A$13:A71)+1</f>
        <v>12</v>
      </c>
      <c r="B72" s="34" t="s">
        <v>71</v>
      </c>
      <c r="C72" s="45"/>
      <c r="D72" s="15"/>
      <c r="E72" s="30"/>
      <c r="F72" s="30"/>
    </row>
    <row r="73" spans="1:6" ht="63.75" x14ac:dyDescent="0.2">
      <c r="A73" s="87"/>
      <c r="B73" s="35" t="s">
        <v>72</v>
      </c>
      <c r="C73" s="45"/>
      <c r="D73" s="15"/>
      <c r="E73" s="30"/>
      <c r="F73" s="31"/>
    </row>
    <row r="74" spans="1:6" ht="14.25" x14ac:dyDescent="0.2">
      <c r="A74" s="87"/>
      <c r="B74" s="35"/>
      <c r="C74" s="45">
        <v>1</v>
      </c>
      <c r="D74" s="15" t="s">
        <v>30</v>
      </c>
      <c r="E74" s="40"/>
      <c r="F74" s="30">
        <f>C74*E74</f>
        <v>0</v>
      </c>
    </row>
    <row r="75" spans="1:6" x14ac:dyDescent="0.2">
      <c r="A75" s="88"/>
      <c r="B75" s="63"/>
      <c r="C75" s="46"/>
      <c r="D75" s="47"/>
      <c r="E75" s="48"/>
      <c r="F75" s="48"/>
    </row>
    <row r="76" spans="1:6" x14ac:dyDescent="0.2">
      <c r="A76" s="89"/>
      <c r="B76" s="62"/>
      <c r="C76" s="49"/>
      <c r="D76" s="43"/>
      <c r="E76" s="44"/>
      <c r="F76" s="44"/>
    </row>
    <row r="77" spans="1:6" x14ac:dyDescent="0.2">
      <c r="A77" s="82">
        <f>COUNT($A$13:A76)+1</f>
        <v>13</v>
      </c>
      <c r="B77" s="34" t="s">
        <v>73</v>
      </c>
      <c r="C77" s="45"/>
      <c r="D77" s="15"/>
      <c r="E77" s="30"/>
      <c r="F77" s="30"/>
    </row>
    <row r="78" spans="1:6" ht="76.5" x14ac:dyDescent="0.2">
      <c r="A78" s="87"/>
      <c r="B78" s="35" t="s">
        <v>74</v>
      </c>
      <c r="C78" s="45"/>
      <c r="D78" s="15"/>
      <c r="E78" s="30"/>
      <c r="F78" s="31"/>
    </row>
    <row r="79" spans="1:6" ht="14.25" x14ac:dyDescent="0.2">
      <c r="A79" s="87"/>
      <c r="B79" s="35"/>
      <c r="C79" s="45">
        <v>1</v>
      </c>
      <c r="D79" s="15" t="s">
        <v>30</v>
      </c>
      <c r="E79" s="40"/>
      <c r="F79" s="30">
        <f>C79*E79</f>
        <v>0</v>
      </c>
    </row>
    <row r="80" spans="1:6" x14ac:dyDescent="0.2">
      <c r="A80" s="88"/>
      <c r="B80" s="63"/>
      <c r="C80" s="46"/>
      <c r="D80" s="47"/>
      <c r="E80" s="48"/>
      <c r="F80" s="48"/>
    </row>
    <row r="81" spans="1:6" x14ac:dyDescent="0.2">
      <c r="A81" s="89"/>
      <c r="B81" s="68"/>
      <c r="C81" s="49"/>
      <c r="D81" s="43"/>
      <c r="E81" s="44"/>
      <c r="F81" s="44"/>
    </row>
    <row r="82" spans="1:6" x14ac:dyDescent="0.2">
      <c r="A82" s="82">
        <f>COUNT($A$13:A81)+1</f>
        <v>14</v>
      </c>
      <c r="B82" s="34" t="s">
        <v>16</v>
      </c>
      <c r="C82" s="45"/>
      <c r="D82" s="15"/>
      <c r="E82" s="30"/>
      <c r="F82" s="30"/>
    </row>
    <row r="83" spans="1:6" ht="25.5" x14ac:dyDescent="0.2">
      <c r="A83" s="87"/>
      <c r="B83" s="35" t="s">
        <v>15</v>
      </c>
      <c r="C83" s="45"/>
      <c r="D83" s="15"/>
      <c r="E83" s="30"/>
      <c r="F83" s="31"/>
    </row>
    <row r="84" spans="1:6" ht="14.25" x14ac:dyDescent="0.2">
      <c r="A84" s="87"/>
      <c r="B84" s="35"/>
      <c r="C84" s="45">
        <v>29</v>
      </c>
      <c r="D84" s="15" t="s">
        <v>36</v>
      </c>
      <c r="E84" s="40"/>
      <c r="F84" s="30">
        <f>C84*E84</f>
        <v>0</v>
      </c>
    </row>
    <row r="85" spans="1:6" x14ac:dyDescent="0.2">
      <c r="A85" s="88"/>
      <c r="B85" s="63"/>
      <c r="C85" s="46"/>
      <c r="D85" s="47"/>
      <c r="E85" s="48"/>
      <c r="F85" s="48"/>
    </row>
    <row r="86" spans="1:6" x14ac:dyDescent="0.2">
      <c r="A86" s="89"/>
      <c r="B86" s="62"/>
      <c r="C86" s="49"/>
      <c r="D86" s="43"/>
      <c r="E86" s="44"/>
      <c r="F86" s="44"/>
    </row>
    <row r="87" spans="1:6" x14ac:dyDescent="0.2">
      <c r="A87" s="82">
        <f>COUNT($A$13:A86)+1</f>
        <v>15</v>
      </c>
      <c r="B87" s="34" t="s">
        <v>75</v>
      </c>
      <c r="C87" s="45"/>
      <c r="D87" s="15"/>
      <c r="E87" s="30"/>
      <c r="F87" s="31"/>
    </row>
    <row r="88" spans="1:6" ht="63.75" x14ac:dyDescent="0.2">
      <c r="A88" s="87"/>
      <c r="B88" s="35" t="s">
        <v>139</v>
      </c>
      <c r="C88" s="45"/>
      <c r="D88" s="15"/>
      <c r="E88" s="30"/>
      <c r="F88" s="31"/>
    </row>
    <row r="89" spans="1:6" ht="14.25" x14ac:dyDescent="0.2">
      <c r="A89" s="87"/>
      <c r="B89" s="35" t="s">
        <v>25</v>
      </c>
      <c r="C89" s="45">
        <v>70</v>
      </c>
      <c r="D89" s="15" t="s">
        <v>35</v>
      </c>
      <c r="E89" s="40"/>
      <c r="F89" s="30">
        <f>C89*E89</f>
        <v>0</v>
      </c>
    </row>
    <row r="90" spans="1:6" ht="14.25" x14ac:dyDescent="0.2">
      <c r="A90" s="87"/>
      <c r="B90" s="35" t="s">
        <v>26</v>
      </c>
      <c r="C90" s="45">
        <v>17</v>
      </c>
      <c r="D90" s="15" t="s">
        <v>35</v>
      </c>
      <c r="E90" s="40"/>
      <c r="F90" s="30">
        <f>C90*E90</f>
        <v>0</v>
      </c>
    </row>
    <row r="91" spans="1:6" x14ac:dyDescent="0.2">
      <c r="A91" s="88"/>
      <c r="B91" s="63"/>
      <c r="C91" s="46"/>
      <c r="D91" s="47"/>
      <c r="E91" s="48"/>
      <c r="F91" s="48"/>
    </row>
    <row r="92" spans="1:6" x14ac:dyDescent="0.2">
      <c r="A92" s="163"/>
      <c r="B92" s="156"/>
      <c r="C92" s="148"/>
      <c r="D92" s="157"/>
      <c r="E92" s="158"/>
      <c r="F92" s="159"/>
    </row>
    <row r="93" spans="1:6" ht="25.5" x14ac:dyDescent="0.2">
      <c r="A93" s="149">
        <f>COUNT($A$12:A92)+1</f>
        <v>16</v>
      </c>
      <c r="B93" s="150" t="s">
        <v>187</v>
      </c>
      <c r="C93" s="151"/>
      <c r="D93" s="152"/>
      <c r="E93" s="153"/>
      <c r="F93" s="154"/>
    </row>
    <row r="94" spans="1:6" ht="76.5" x14ac:dyDescent="0.2">
      <c r="A94" s="149"/>
      <c r="B94" s="155" t="s">
        <v>188</v>
      </c>
      <c r="C94" s="151"/>
      <c r="D94" s="152"/>
      <c r="E94" s="153"/>
      <c r="F94" s="154"/>
    </row>
    <row r="95" spans="1:6" ht="14.25" x14ac:dyDescent="0.2">
      <c r="A95" s="149"/>
      <c r="B95" s="155"/>
      <c r="C95" s="151">
        <v>6</v>
      </c>
      <c r="D95" s="152" t="s">
        <v>36</v>
      </c>
      <c r="E95" s="41"/>
      <c r="F95" s="153">
        <f>C95*E95</f>
        <v>0</v>
      </c>
    </row>
    <row r="96" spans="1:6" x14ac:dyDescent="0.2">
      <c r="A96" s="164"/>
      <c r="B96" s="161"/>
      <c r="C96" s="162"/>
      <c r="D96" s="69"/>
      <c r="E96" s="70"/>
      <c r="F96" s="70"/>
    </row>
    <row r="97" spans="1:6" x14ac:dyDescent="0.2">
      <c r="A97" s="163"/>
      <c r="B97" s="156"/>
      <c r="C97" s="148"/>
      <c r="D97" s="157"/>
      <c r="E97" s="158"/>
      <c r="F97" s="159"/>
    </row>
    <row r="98" spans="1:6" ht="38.25" x14ac:dyDescent="0.2">
      <c r="A98" s="149">
        <f>COUNT($A$12:A97)+1</f>
        <v>17</v>
      </c>
      <c r="B98" s="150" t="s">
        <v>189</v>
      </c>
      <c r="C98" s="151"/>
      <c r="D98" s="152"/>
      <c r="E98" s="153"/>
      <c r="F98" s="154"/>
    </row>
    <row r="99" spans="1:6" ht="63.75" x14ac:dyDescent="0.2">
      <c r="A99" s="149"/>
      <c r="B99" s="155" t="s">
        <v>190</v>
      </c>
      <c r="C99" s="151"/>
      <c r="D99" s="152"/>
      <c r="E99" s="153"/>
      <c r="F99" s="154"/>
    </row>
    <row r="100" spans="1:6" ht="14.25" x14ac:dyDescent="0.2">
      <c r="A100" s="149"/>
      <c r="B100" s="150" t="s">
        <v>157</v>
      </c>
      <c r="C100" s="151">
        <v>124</v>
      </c>
      <c r="D100" s="152" t="s">
        <v>36</v>
      </c>
      <c r="E100" s="41"/>
      <c r="F100" s="153">
        <f>C100*E100</f>
        <v>0</v>
      </c>
    </row>
    <row r="101" spans="1:6" x14ac:dyDescent="0.2">
      <c r="A101" s="164"/>
      <c r="B101" s="161"/>
      <c r="C101" s="162"/>
      <c r="D101" s="69"/>
      <c r="E101" s="70"/>
      <c r="F101" s="70"/>
    </row>
    <row r="102" spans="1:6" x14ac:dyDescent="0.2">
      <c r="A102" s="163"/>
      <c r="B102" s="156"/>
      <c r="C102" s="148"/>
      <c r="D102" s="157"/>
      <c r="E102" s="158"/>
      <c r="F102" s="159"/>
    </row>
    <row r="103" spans="1:6" x14ac:dyDescent="0.2">
      <c r="A103" s="149">
        <f>COUNT($A$12:A102)+1</f>
        <v>18</v>
      </c>
      <c r="B103" s="150" t="s">
        <v>191</v>
      </c>
      <c r="C103" s="151"/>
      <c r="D103" s="152"/>
      <c r="E103" s="153"/>
      <c r="F103" s="154"/>
    </row>
    <row r="104" spans="1:6" ht="63.75" x14ac:dyDescent="0.2">
      <c r="A104" s="149"/>
      <c r="B104" s="155" t="s">
        <v>192</v>
      </c>
      <c r="C104" s="151"/>
      <c r="D104" s="152"/>
      <c r="E104" s="153"/>
      <c r="F104" s="154"/>
    </row>
    <row r="105" spans="1:6" x14ac:dyDescent="0.2">
      <c r="A105" s="149"/>
      <c r="B105" s="155"/>
      <c r="C105" s="151">
        <v>1</v>
      </c>
      <c r="D105" s="152" t="s">
        <v>1</v>
      </c>
      <c r="E105" s="41"/>
      <c r="F105" s="153">
        <f>C105*E105</f>
        <v>0</v>
      </c>
    </row>
    <row r="106" spans="1:6" x14ac:dyDescent="0.2">
      <c r="A106" s="164"/>
      <c r="B106" s="161"/>
      <c r="C106" s="162"/>
      <c r="D106" s="69"/>
      <c r="E106" s="70"/>
      <c r="F106" s="70"/>
    </row>
    <row r="107" spans="1:6" x14ac:dyDescent="0.2">
      <c r="A107" s="89"/>
      <c r="B107" s="62"/>
      <c r="C107" s="49"/>
      <c r="D107" s="43"/>
      <c r="E107" s="44"/>
      <c r="F107" s="44"/>
    </row>
    <row r="108" spans="1:6" x14ac:dyDescent="0.2">
      <c r="A108" s="82">
        <f>COUNT($A$13:A107)+1</f>
        <v>19</v>
      </c>
      <c r="B108" s="34" t="s">
        <v>89</v>
      </c>
      <c r="C108" s="45"/>
      <c r="D108" s="15"/>
      <c r="E108" s="30"/>
      <c r="F108" s="31"/>
    </row>
    <row r="109" spans="1:6" ht="51" x14ac:dyDescent="0.2">
      <c r="A109" s="87"/>
      <c r="B109" s="35" t="s">
        <v>108</v>
      </c>
      <c r="C109" s="45"/>
      <c r="D109" s="15"/>
      <c r="E109" s="30"/>
      <c r="F109" s="31"/>
    </row>
    <row r="110" spans="1:6" ht="14.25" x14ac:dyDescent="0.2">
      <c r="A110" s="87"/>
      <c r="B110" s="35"/>
      <c r="C110" s="45">
        <v>2</v>
      </c>
      <c r="D110" s="15" t="s">
        <v>35</v>
      </c>
      <c r="E110" s="40"/>
      <c r="F110" s="30">
        <f>C110*E110</f>
        <v>0</v>
      </c>
    </row>
    <row r="111" spans="1:6" x14ac:dyDescent="0.2">
      <c r="A111" s="88"/>
      <c r="B111" s="63"/>
      <c r="C111" s="46"/>
      <c r="D111" s="47"/>
      <c r="E111" s="48"/>
      <c r="F111" s="48"/>
    </row>
    <row r="112" spans="1:6" x14ac:dyDescent="0.2">
      <c r="A112" s="89"/>
      <c r="B112" s="62"/>
      <c r="C112" s="49"/>
      <c r="D112" s="43"/>
      <c r="E112" s="44"/>
      <c r="F112" s="44"/>
    </row>
    <row r="113" spans="1:6" x14ac:dyDescent="0.2">
      <c r="A113" s="82">
        <f>COUNT($A$13:A112)+1</f>
        <v>20</v>
      </c>
      <c r="B113" s="34" t="s">
        <v>140</v>
      </c>
      <c r="C113" s="45"/>
      <c r="D113" s="15"/>
      <c r="E113" s="30"/>
      <c r="F113" s="30"/>
    </row>
    <row r="114" spans="1:6" ht="51" x14ac:dyDescent="0.2">
      <c r="A114" s="87"/>
      <c r="B114" s="35" t="s">
        <v>109</v>
      </c>
      <c r="C114" s="45"/>
      <c r="D114" s="15"/>
      <c r="E114" s="30"/>
      <c r="F114" s="30"/>
    </row>
    <row r="115" spans="1:6" ht="14.25" x14ac:dyDescent="0.2">
      <c r="A115" s="87"/>
      <c r="B115" s="35"/>
      <c r="C115" s="45">
        <v>11</v>
      </c>
      <c r="D115" s="15" t="s">
        <v>35</v>
      </c>
      <c r="E115" s="40"/>
      <c r="F115" s="30">
        <f>C115*E115</f>
        <v>0</v>
      </c>
    </row>
    <row r="116" spans="1:6" x14ac:dyDescent="0.2">
      <c r="A116" s="88"/>
      <c r="B116" s="63"/>
      <c r="C116" s="46"/>
      <c r="D116" s="47"/>
      <c r="E116" s="48"/>
      <c r="F116" s="48"/>
    </row>
    <row r="117" spans="1:6" x14ac:dyDescent="0.2">
      <c r="A117" s="89"/>
      <c r="B117" s="62"/>
      <c r="C117" s="49"/>
      <c r="D117" s="43"/>
      <c r="E117" s="44"/>
      <c r="F117" s="44"/>
    </row>
    <row r="118" spans="1:6" x14ac:dyDescent="0.2">
      <c r="A118" s="82">
        <f>COUNT($A$13:A117)+1</f>
        <v>21</v>
      </c>
      <c r="B118" s="34" t="s">
        <v>76</v>
      </c>
      <c r="C118" s="45"/>
      <c r="D118" s="15"/>
      <c r="E118" s="30"/>
      <c r="F118" s="30"/>
    </row>
    <row r="119" spans="1:6" ht="89.25" x14ac:dyDescent="0.2">
      <c r="A119" s="87"/>
      <c r="B119" s="35" t="s">
        <v>96</v>
      </c>
      <c r="C119" s="45"/>
      <c r="D119" s="15"/>
      <c r="E119" s="30"/>
      <c r="F119" s="30"/>
    </row>
    <row r="120" spans="1:6" ht="14.25" x14ac:dyDescent="0.2">
      <c r="A120" s="87"/>
      <c r="B120" s="35"/>
      <c r="C120" s="45">
        <v>31</v>
      </c>
      <c r="D120" s="15" t="s">
        <v>35</v>
      </c>
      <c r="E120" s="40"/>
      <c r="F120" s="30">
        <f>C120*E120</f>
        <v>0</v>
      </c>
    </row>
    <row r="121" spans="1:6" x14ac:dyDescent="0.2">
      <c r="A121" s="88"/>
      <c r="B121" s="63"/>
      <c r="C121" s="46"/>
      <c r="D121" s="47"/>
      <c r="E121" s="48"/>
      <c r="F121" s="48"/>
    </row>
    <row r="122" spans="1:6" x14ac:dyDescent="0.2">
      <c r="A122" s="89"/>
      <c r="B122" s="62"/>
      <c r="C122" s="49"/>
      <c r="D122" s="43"/>
      <c r="E122" s="44"/>
      <c r="F122" s="44"/>
    </row>
    <row r="123" spans="1:6" x14ac:dyDescent="0.2">
      <c r="A123" s="82">
        <f>COUNT($A$13:A122)+1</f>
        <v>22</v>
      </c>
      <c r="B123" s="34" t="s">
        <v>77</v>
      </c>
      <c r="C123" s="45"/>
      <c r="D123" s="15"/>
      <c r="E123" s="30"/>
      <c r="F123" s="31"/>
    </row>
    <row r="124" spans="1:6" ht="63.75" x14ac:dyDescent="0.2">
      <c r="A124" s="87"/>
      <c r="B124" s="35" t="s">
        <v>97</v>
      </c>
      <c r="C124" s="45"/>
      <c r="D124" s="15"/>
      <c r="E124" s="30"/>
      <c r="F124" s="31"/>
    </row>
    <row r="125" spans="1:6" ht="14.25" x14ac:dyDescent="0.2">
      <c r="A125" s="87"/>
      <c r="B125" s="35"/>
      <c r="C125" s="45">
        <v>46</v>
      </c>
      <c r="D125" s="15" t="s">
        <v>35</v>
      </c>
      <c r="E125" s="40"/>
      <c r="F125" s="30">
        <f>C125*E125</f>
        <v>0</v>
      </c>
    </row>
    <row r="126" spans="1:6" x14ac:dyDescent="0.2">
      <c r="A126" s="88"/>
      <c r="B126" s="63"/>
      <c r="C126" s="46"/>
      <c r="D126" s="47"/>
      <c r="E126" s="48"/>
      <c r="F126" s="48"/>
    </row>
    <row r="127" spans="1:6" x14ac:dyDescent="0.2">
      <c r="A127" s="89"/>
      <c r="B127" s="62"/>
      <c r="C127" s="49"/>
      <c r="D127" s="43"/>
      <c r="E127" s="44"/>
      <c r="F127" s="44"/>
    </row>
    <row r="128" spans="1:6" x14ac:dyDescent="0.2">
      <c r="A128" s="82">
        <f>COUNT($A$13:A127)+1</f>
        <v>23</v>
      </c>
      <c r="B128" s="34" t="s">
        <v>17</v>
      </c>
      <c r="C128" s="45"/>
      <c r="D128" s="15"/>
      <c r="E128" s="30"/>
      <c r="F128" s="31"/>
    </row>
    <row r="129" spans="1:6" ht="38.25" x14ac:dyDescent="0.2">
      <c r="A129" s="87"/>
      <c r="B129" s="35" t="s">
        <v>78</v>
      </c>
      <c r="C129" s="45"/>
      <c r="D129" s="15"/>
      <c r="E129" s="30"/>
      <c r="F129" s="31"/>
    </row>
    <row r="130" spans="1:6" ht="14.25" x14ac:dyDescent="0.2">
      <c r="A130" s="87"/>
      <c r="B130" s="35"/>
      <c r="C130" s="45">
        <v>11</v>
      </c>
      <c r="D130" s="15" t="s">
        <v>35</v>
      </c>
      <c r="E130" s="40"/>
      <c r="F130" s="30">
        <f>C130*E130</f>
        <v>0</v>
      </c>
    </row>
    <row r="131" spans="1:6" x14ac:dyDescent="0.2">
      <c r="A131" s="88"/>
      <c r="B131" s="63"/>
      <c r="C131" s="46"/>
      <c r="D131" s="47"/>
      <c r="E131" s="48"/>
      <c r="F131" s="48"/>
    </row>
    <row r="132" spans="1:6" x14ac:dyDescent="0.2">
      <c r="A132" s="89"/>
      <c r="B132" s="62"/>
      <c r="C132" s="49"/>
      <c r="D132" s="43"/>
      <c r="E132" s="44"/>
      <c r="F132" s="44"/>
    </row>
    <row r="133" spans="1:6" x14ac:dyDescent="0.2">
      <c r="A133" s="82">
        <f>COUNT($A$13:A132)+1</f>
        <v>24</v>
      </c>
      <c r="B133" s="34" t="s">
        <v>18</v>
      </c>
      <c r="C133" s="45"/>
      <c r="D133" s="15"/>
      <c r="E133" s="30"/>
      <c r="F133" s="30"/>
    </row>
    <row r="134" spans="1:6" ht="25.5" x14ac:dyDescent="0.2">
      <c r="A134" s="87"/>
      <c r="B134" s="35" t="s">
        <v>110</v>
      </c>
      <c r="C134" s="45"/>
      <c r="D134" s="15"/>
      <c r="E134" s="30"/>
      <c r="F134" s="31"/>
    </row>
    <row r="135" spans="1:6" ht="14.25" x14ac:dyDescent="0.2">
      <c r="A135" s="87"/>
      <c r="B135" s="35"/>
      <c r="C135" s="45">
        <v>31</v>
      </c>
      <c r="D135" s="15" t="s">
        <v>30</v>
      </c>
      <c r="E135" s="40"/>
      <c r="F135" s="30">
        <f>C135*E135</f>
        <v>0</v>
      </c>
    </row>
    <row r="136" spans="1:6" x14ac:dyDescent="0.2">
      <c r="A136" s="88"/>
      <c r="B136" s="63"/>
      <c r="C136" s="46"/>
      <c r="D136" s="47"/>
      <c r="E136" s="48"/>
      <c r="F136" s="48"/>
    </row>
    <row r="137" spans="1:6" x14ac:dyDescent="0.2">
      <c r="A137" s="89"/>
      <c r="B137" s="62"/>
      <c r="C137" s="49"/>
      <c r="D137" s="43"/>
      <c r="E137" s="44"/>
      <c r="F137" s="44"/>
    </row>
    <row r="138" spans="1:6" x14ac:dyDescent="0.2">
      <c r="A138" s="82">
        <f>COUNT($A$13:A137)+1</f>
        <v>25</v>
      </c>
      <c r="B138" s="34" t="s">
        <v>143</v>
      </c>
      <c r="C138" s="45"/>
      <c r="D138" s="15"/>
      <c r="E138" s="30"/>
      <c r="F138" s="30"/>
    </row>
    <row r="139" spans="1:6" ht="38.25" x14ac:dyDescent="0.2">
      <c r="A139" s="87"/>
      <c r="B139" s="35" t="s">
        <v>144</v>
      </c>
      <c r="C139" s="45"/>
      <c r="D139" s="15"/>
      <c r="E139" s="30"/>
      <c r="F139" s="31"/>
    </row>
    <row r="140" spans="1:6" ht="14.25" x14ac:dyDescent="0.2">
      <c r="A140" s="87"/>
      <c r="B140" s="35"/>
      <c r="C140" s="45">
        <v>3</v>
      </c>
      <c r="D140" s="15" t="s">
        <v>30</v>
      </c>
      <c r="E140" s="40"/>
      <c r="F140" s="30">
        <f>C140*E140</f>
        <v>0</v>
      </c>
    </row>
    <row r="141" spans="1:6" x14ac:dyDescent="0.2">
      <c r="A141" s="88"/>
      <c r="B141" s="63"/>
      <c r="C141" s="46"/>
      <c r="D141" s="47"/>
      <c r="E141" s="48"/>
      <c r="F141" s="48"/>
    </row>
    <row r="142" spans="1:6" x14ac:dyDescent="0.2">
      <c r="A142" s="89"/>
      <c r="B142" s="62"/>
      <c r="C142" s="49"/>
      <c r="D142" s="43"/>
      <c r="E142" s="44"/>
      <c r="F142" s="44"/>
    </row>
    <row r="143" spans="1:6" x14ac:dyDescent="0.2">
      <c r="A143" s="82">
        <f>COUNT($A$13:A142)+1</f>
        <v>26</v>
      </c>
      <c r="B143" s="34" t="s">
        <v>111</v>
      </c>
      <c r="C143" s="45"/>
      <c r="D143" s="15"/>
      <c r="E143" s="30"/>
      <c r="F143" s="30"/>
    </row>
    <row r="144" spans="1:6" ht="89.25" x14ac:dyDescent="0.2">
      <c r="A144" s="87"/>
      <c r="B144" s="35" t="s">
        <v>112</v>
      </c>
      <c r="C144" s="45"/>
      <c r="D144" s="15"/>
      <c r="E144" s="30"/>
      <c r="F144" s="31"/>
    </row>
    <row r="145" spans="1:6" ht="14.25" x14ac:dyDescent="0.2">
      <c r="A145" s="87"/>
      <c r="B145" s="34" t="s">
        <v>166</v>
      </c>
      <c r="C145" s="45">
        <v>8</v>
      </c>
      <c r="D145" s="15" t="s">
        <v>30</v>
      </c>
      <c r="E145" s="40"/>
      <c r="F145" s="30">
        <f t="shared" ref="F145" si="0">C145*E145</f>
        <v>0</v>
      </c>
    </row>
    <row r="146" spans="1:6" x14ac:dyDescent="0.2">
      <c r="A146" s="88"/>
      <c r="B146" s="63"/>
      <c r="C146" s="46"/>
      <c r="D146" s="47"/>
      <c r="E146" s="48"/>
      <c r="F146" s="48"/>
    </row>
    <row r="147" spans="1:6" x14ac:dyDescent="0.2">
      <c r="A147" s="89"/>
      <c r="B147" s="62"/>
      <c r="C147" s="49"/>
      <c r="D147" s="43"/>
      <c r="E147" s="44"/>
      <c r="F147" s="44"/>
    </row>
    <row r="148" spans="1:6" x14ac:dyDescent="0.2">
      <c r="A148" s="149">
        <f>COUNT($A$10:A147)+1</f>
        <v>27</v>
      </c>
      <c r="B148" s="150" t="s">
        <v>213</v>
      </c>
      <c r="C148" s="151"/>
      <c r="D148" s="152"/>
      <c r="E148" s="153"/>
      <c r="F148" s="153"/>
    </row>
    <row r="149" spans="1:6" ht="102" x14ac:dyDescent="0.2">
      <c r="A149" s="149"/>
      <c r="B149" s="155" t="s">
        <v>132</v>
      </c>
      <c r="C149" s="151"/>
      <c r="D149" s="152"/>
      <c r="E149" s="153"/>
      <c r="F149" s="153"/>
    </row>
    <row r="150" spans="1:6" x14ac:dyDescent="0.2">
      <c r="A150" s="149"/>
      <c r="B150" s="155" t="s">
        <v>212</v>
      </c>
      <c r="C150" s="151">
        <v>2</v>
      </c>
      <c r="D150" s="152" t="s">
        <v>1</v>
      </c>
      <c r="E150" s="41"/>
      <c r="F150" s="153">
        <f>C150*E150</f>
        <v>0</v>
      </c>
    </row>
    <row r="151" spans="1:6" x14ac:dyDescent="0.2">
      <c r="A151" s="161"/>
      <c r="B151" s="161"/>
      <c r="C151" s="162"/>
      <c r="D151" s="101"/>
      <c r="E151" s="70"/>
      <c r="F151" s="70"/>
    </row>
    <row r="152" spans="1:6" x14ac:dyDescent="0.2">
      <c r="A152" s="149"/>
      <c r="B152" s="62"/>
      <c r="C152" s="49"/>
      <c r="D152" s="43"/>
      <c r="E152" s="44"/>
      <c r="F152" s="44"/>
    </row>
    <row r="153" spans="1:6" x14ac:dyDescent="0.2">
      <c r="A153" s="149">
        <f>COUNT($A$10:A152)+1</f>
        <v>28</v>
      </c>
      <c r="B153" s="34" t="s">
        <v>124</v>
      </c>
      <c r="C153" s="45"/>
      <c r="D153" s="15"/>
      <c r="E153" s="30"/>
      <c r="F153" s="30"/>
    </row>
    <row r="154" spans="1:6" ht="38.25" x14ac:dyDescent="0.2">
      <c r="A154" s="87"/>
      <c r="B154" s="35" t="s">
        <v>125</v>
      </c>
      <c r="C154" s="45"/>
      <c r="D154" s="15"/>
      <c r="E154" s="30"/>
      <c r="F154" s="30"/>
    </row>
    <row r="155" spans="1:6" x14ac:dyDescent="0.2">
      <c r="A155" s="87"/>
      <c r="B155" s="34"/>
      <c r="C155" s="45">
        <v>12</v>
      </c>
      <c r="D155" s="15" t="s">
        <v>1</v>
      </c>
      <c r="E155" s="40"/>
      <c r="F155" s="30">
        <f>C155*E155</f>
        <v>0</v>
      </c>
    </row>
    <row r="156" spans="1:6" x14ac:dyDescent="0.2">
      <c r="A156" s="88"/>
      <c r="B156" s="63"/>
      <c r="C156" s="46"/>
      <c r="D156" s="47"/>
      <c r="E156" s="48"/>
      <c r="F156" s="48"/>
    </row>
    <row r="157" spans="1:6" s="29" customFormat="1" x14ac:dyDescent="0.2">
      <c r="A157" s="86"/>
      <c r="B157" s="62"/>
      <c r="C157" s="49"/>
      <c r="D157" s="43"/>
      <c r="E157" s="44"/>
      <c r="F157" s="44"/>
    </row>
    <row r="158" spans="1:6" s="29" customFormat="1" x14ac:dyDescent="0.2">
      <c r="A158" s="82">
        <f>COUNT($A$11:A157)+1</f>
        <v>29</v>
      </c>
      <c r="B158" s="34" t="s">
        <v>126</v>
      </c>
      <c r="C158" s="45"/>
      <c r="D158" s="15"/>
      <c r="E158" s="30"/>
      <c r="F158" s="30"/>
    </row>
    <row r="159" spans="1:6" s="29" customFormat="1" ht="63.75" x14ac:dyDescent="0.2">
      <c r="A159" s="85"/>
      <c r="B159" s="35" t="s">
        <v>141</v>
      </c>
      <c r="C159" s="45"/>
      <c r="D159" s="15"/>
      <c r="E159" s="30"/>
      <c r="F159" s="30"/>
    </row>
    <row r="160" spans="1:6" s="29" customFormat="1" ht="14.25" x14ac:dyDescent="0.2">
      <c r="A160" s="85"/>
      <c r="B160" s="34"/>
      <c r="C160" s="45">
        <v>33</v>
      </c>
      <c r="D160" s="15" t="s">
        <v>30</v>
      </c>
      <c r="E160" s="40"/>
      <c r="F160" s="30">
        <f>C160*E160</f>
        <v>0</v>
      </c>
    </row>
    <row r="161" spans="1:6" s="29" customFormat="1" x14ac:dyDescent="0.2">
      <c r="A161" s="90"/>
      <c r="B161" s="63"/>
      <c r="C161" s="46"/>
      <c r="D161" s="47"/>
      <c r="E161" s="48"/>
      <c r="F161" s="48"/>
    </row>
    <row r="162" spans="1:6" s="29" customFormat="1" x14ac:dyDescent="0.2">
      <c r="A162" s="86"/>
      <c r="B162" s="62"/>
      <c r="C162" s="49"/>
      <c r="D162" s="43"/>
      <c r="E162" s="44"/>
      <c r="F162" s="44"/>
    </row>
    <row r="163" spans="1:6" s="29" customFormat="1" x14ac:dyDescent="0.2">
      <c r="A163" s="82">
        <f>COUNT($A$11:A162)+1</f>
        <v>30</v>
      </c>
      <c r="B163" s="34" t="s">
        <v>127</v>
      </c>
      <c r="C163" s="45"/>
      <c r="D163" s="15"/>
      <c r="E163" s="30"/>
      <c r="F163" s="30"/>
    </row>
    <row r="164" spans="1:6" s="29" customFormat="1" ht="38.25" x14ac:dyDescent="0.2">
      <c r="A164" s="85"/>
      <c r="B164" s="35" t="s">
        <v>128</v>
      </c>
      <c r="C164" s="45"/>
      <c r="D164" s="15"/>
      <c r="E164" s="30"/>
      <c r="F164" s="30"/>
    </row>
    <row r="165" spans="1:6" s="29" customFormat="1" ht="14.25" x14ac:dyDescent="0.2">
      <c r="A165" s="85"/>
      <c r="B165" s="34"/>
      <c r="C165" s="45">
        <v>33</v>
      </c>
      <c r="D165" s="15" t="s">
        <v>30</v>
      </c>
      <c r="E165" s="40"/>
      <c r="F165" s="30">
        <f>C165*E165</f>
        <v>0</v>
      </c>
    </row>
    <row r="166" spans="1:6" s="29" customFormat="1" x14ac:dyDescent="0.2">
      <c r="A166" s="90"/>
      <c r="B166" s="63"/>
      <c r="C166" s="46"/>
      <c r="D166" s="47"/>
      <c r="E166" s="48"/>
      <c r="F166" s="48"/>
    </row>
    <row r="167" spans="1:6" s="29" customFormat="1" x14ac:dyDescent="0.2">
      <c r="A167" s="86"/>
      <c r="B167" s="62"/>
      <c r="C167" s="49"/>
      <c r="D167" s="43"/>
      <c r="E167" s="44"/>
      <c r="F167" s="44"/>
    </row>
    <row r="168" spans="1:6" s="29" customFormat="1" x14ac:dyDescent="0.2">
      <c r="A168" s="82">
        <f>COUNT($A$11:A167)+1</f>
        <v>31</v>
      </c>
      <c r="B168" s="34" t="s">
        <v>129</v>
      </c>
      <c r="C168" s="45"/>
      <c r="D168" s="15"/>
      <c r="E168" s="30"/>
      <c r="F168" s="30"/>
    </row>
    <row r="169" spans="1:6" s="29" customFormat="1" ht="63.75" x14ac:dyDescent="0.2">
      <c r="A169" s="85"/>
      <c r="B169" s="35" t="s">
        <v>130</v>
      </c>
      <c r="C169" s="45"/>
      <c r="D169" s="15"/>
      <c r="E169" s="30"/>
      <c r="F169" s="30"/>
    </row>
    <row r="170" spans="1:6" s="29" customFormat="1" ht="14.25" x14ac:dyDescent="0.2">
      <c r="A170" s="85"/>
      <c r="B170" s="34"/>
      <c r="C170" s="45">
        <v>2</v>
      </c>
      <c r="D170" s="15" t="s">
        <v>35</v>
      </c>
      <c r="E170" s="40"/>
      <c r="F170" s="30">
        <f>C170*E170</f>
        <v>0</v>
      </c>
    </row>
    <row r="171" spans="1:6" s="29" customFormat="1" x14ac:dyDescent="0.2">
      <c r="A171" s="90"/>
      <c r="B171" s="63"/>
      <c r="C171" s="46"/>
      <c r="D171" s="47"/>
      <c r="E171" s="48"/>
      <c r="F171" s="48"/>
    </row>
    <row r="172" spans="1:6" x14ac:dyDescent="0.2">
      <c r="A172" s="89"/>
      <c r="B172" s="156"/>
      <c r="C172" s="148"/>
      <c r="D172" s="157"/>
      <c r="E172" s="158"/>
      <c r="F172" s="158"/>
    </row>
    <row r="173" spans="1:6" x14ac:dyDescent="0.2">
      <c r="A173" s="149">
        <f>COUNT($A$10:A171)+1</f>
        <v>32</v>
      </c>
      <c r="B173" s="150" t="s">
        <v>185</v>
      </c>
      <c r="C173" s="151"/>
      <c r="D173" s="152"/>
      <c r="E173" s="153"/>
      <c r="F173" s="153"/>
    </row>
    <row r="174" spans="1:6" ht="63.75" x14ac:dyDescent="0.2">
      <c r="A174" s="160"/>
      <c r="B174" s="155" t="s">
        <v>186</v>
      </c>
      <c r="C174" s="151"/>
      <c r="D174" s="152"/>
      <c r="E174" s="153"/>
      <c r="F174" s="153"/>
    </row>
    <row r="175" spans="1:6" x14ac:dyDescent="0.2">
      <c r="A175" s="160"/>
      <c r="B175" s="150"/>
      <c r="C175" s="151">
        <v>1</v>
      </c>
      <c r="D175" s="152" t="s">
        <v>1</v>
      </c>
      <c r="E175" s="41"/>
      <c r="F175" s="153">
        <f>E175*C175</f>
        <v>0</v>
      </c>
    </row>
    <row r="176" spans="1:6" x14ac:dyDescent="0.2">
      <c r="A176" s="88"/>
      <c r="B176" s="161"/>
      <c r="C176" s="162"/>
      <c r="D176" s="69"/>
      <c r="E176" s="70"/>
      <c r="F176" s="70"/>
    </row>
    <row r="177" spans="1:6" x14ac:dyDescent="0.2">
      <c r="A177" s="89"/>
      <c r="B177" s="62"/>
      <c r="C177" s="49"/>
      <c r="D177" s="43"/>
      <c r="E177" s="44"/>
      <c r="F177" s="42"/>
    </row>
    <row r="178" spans="1:6" x14ac:dyDescent="0.2">
      <c r="A178" s="82">
        <f>COUNT($A$13:A177)+1</f>
        <v>33</v>
      </c>
      <c r="B178" s="34" t="s">
        <v>19</v>
      </c>
      <c r="C178" s="45"/>
      <c r="D178" s="15"/>
      <c r="E178" s="30"/>
      <c r="F178" s="31"/>
    </row>
    <row r="179" spans="1:6" ht="51" x14ac:dyDescent="0.2">
      <c r="A179" s="87"/>
      <c r="B179" s="35" t="s">
        <v>84</v>
      </c>
      <c r="C179" s="45"/>
      <c r="D179" s="15"/>
      <c r="E179" s="30"/>
      <c r="F179" s="31"/>
    </row>
    <row r="180" spans="1:6" x14ac:dyDescent="0.2">
      <c r="A180" s="87"/>
      <c r="B180" s="35"/>
      <c r="C180" s="45">
        <v>1</v>
      </c>
      <c r="D180" s="15" t="s">
        <v>1</v>
      </c>
      <c r="E180" s="40"/>
      <c r="F180" s="30">
        <f>C180*E180</f>
        <v>0</v>
      </c>
    </row>
    <row r="181" spans="1:6" x14ac:dyDescent="0.2">
      <c r="A181" s="88"/>
      <c r="B181" s="63"/>
      <c r="C181" s="46"/>
      <c r="D181" s="47"/>
      <c r="E181" s="48"/>
      <c r="F181" s="48"/>
    </row>
    <row r="182" spans="1:6" x14ac:dyDescent="0.2">
      <c r="A182" s="89"/>
      <c r="B182" s="62"/>
      <c r="C182" s="49"/>
      <c r="D182" s="43"/>
      <c r="E182" s="44"/>
      <c r="F182" s="44"/>
    </row>
    <row r="183" spans="1:6" x14ac:dyDescent="0.2">
      <c r="A183" s="82">
        <f>COUNT($A$13:A182)+1</f>
        <v>34</v>
      </c>
      <c r="B183" s="34" t="s">
        <v>79</v>
      </c>
      <c r="C183" s="45"/>
      <c r="D183" s="15"/>
      <c r="E183" s="30"/>
      <c r="F183" s="30"/>
    </row>
    <row r="184" spans="1:6" ht="89.25" x14ac:dyDescent="0.2">
      <c r="A184" s="87"/>
      <c r="B184" s="35" t="s">
        <v>86</v>
      </c>
      <c r="C184" s="45"/>
      <c r="D184" s="15"/>
      <c r="E184" s="30"/>
      <c r="F184" s="30"/>
    </row>
    <row r="185" spans="1:6" x14ac:dyDescent="0.2">
      <c r="A185" s="87"/>
      <c r="B185" s="35"/>
      <c r="C185" s="45">
        <v>1</v>
      </c>
      <c r="D185" s="15" t="s">
        <v>1</v>
      </c>
      <c r="E185" s="40"/>
      <c r="F185" s="30">
        <f>C185*E185</f>
        <v>0</v>
      </c>
    </row>
    <row r="186" spans="1:6" x14ac:dyDescent="0.2">
      <c r="A186" s="88"/>
      <c r="B186" s="63"/>
      <c r="C186" s="46"/>
      <c r="D186" s="47"/>
      <c r="E186" s="48"/>
      <c r="F186" s="48"/>
    </row>
    <row r="187" spans="1:6" x14ac:dyDescent="0.2">
      <c r="A187" s="89"/>
      <c r="B187" s="62"/>
      <c r="C187" s="49"/>
      <c r="D187" s="43"/>
      <c r="E187" s="44"/>
      <c r="F187" s="44"/>
    </row>
    <row r="188" spans="1:6" x14ac:dyDescent="0.2">
      <c r="A188" s="82">
        <f>COUNT($A$11:A187)+1</f>
        <v>35</v>
      </c>
      <c r="B188" s="34" t="s">
        <v>145</v>
      </c>
      <c r="C188" s="45"/>
      <c r="D188" s="15"/>
      <c r="E188" s="30"/>
      <c r="F188" s="30"/>
    </row>
    <row r="189" spans="1:6" x14ac:dyDescent="0.2">
      <c r="A189" s="87"/>
      <c r="B189" s="35" t="s">
        <v>148</v>
      </c>
      <c r="C189" s="45"/>
      <c r="D189" s="15"/>
      <c r="E189" s="30"/>
      <c r="F189" s="30"/>
    </row>
    <row r="190" spans="1:6" x14ac:dyDescent="0.2">
      <c r="A190" s="87"/>
      <c r="B190" s="34" t="s">
        <v>146</v>
      </c>
      <c r="C190" s="45"/>
      <c r="D190" s="15"/>
      <c r="E190" s="48"/>
      <c r="F190" s="30"/>
    </row>
    <row r="191" spans="1:6" x14ac:dyDescent="0.2">
      <c r="A191" s="87"/>
      <c r="B191" s="35" t="s">
        <v>147</v>
      </c>
      <c r="C191" s="45">
        <v>2</v>
      </c>
      <c r="D191" s="15" t="s">
        <v>142</v>
      </c>
      <c r="E191" s="40"/>
      <c r="F191" s="30">
        <f t="shared" ref="F191" si="1">C191*E191</f>
        <v>0</v>
      </c>
    </row>
    <row r="192" spans="1:6" x14ac:dyDescent="0.2">
      <c r="A192" s="88"/>
      <c r="B192" s="63"/>
      <c r="C192" s="46"/>
      <c r="D192" s="101"/>
      <c r="E192" s="48"/>
      <c r="F192" s="48"/>
    </row>
    <row r="193" spans="1:6" x14ac:dyDescent="0.2">
      <c r="A193" s="89"/>
      <c r="B193" s="61"/>
      <c r="C193" s="148"/>
      <c r="D193" s="165"/>
      <c r="E193" s="27"/>
      <c r="F193" s="27"/>
    </row>
    <row r="194" spans="1:6" x14ac:dyDescent="0.2">
      <c r="A194" s="149">
        <f>COUNT($A$11:A193)+1</f>
        <v>36</v>
      </c>
      <c r="B194" s="150" t="s">
        <v>193</v>
      </c>
      <c r="C194" s="151"/>
      <c r="D194" s="152"/>
      <c r="E194" s="153"/>
      <c r="F194" s="153"/>
    </row>
    <row r="195" spans="1:6" ht="51" x14ac:dyDescent="0.2">
      <c r="A195" s="160"/>
      <c r="B195" s="155" t="s">
        <v>194</v>
      </c>
      <c r="C195" s="151"/>
      <c r="D195" s="152"/>
      <c r="E195" s="153"/>
      <c r="F195" s="153"/>
    </row>
    <row r="196" spans="1:6" x14ac:dyDescent="0.2">
      <c r="A196" s="160"/>
      <c r="B196" s="155"/>
      <c r="C196" s="151">
        <v>2</v>
      </c>
      <c r="D196" s="152" t="s">
        <v>195</v>
      </c>
      <c r="E196" s="41"/>
      <c r="F196" s="153">
        <f>C196*E196</f>
        <v>0</v>
      </c>
    </row>
    <row r="197" spans="1:6" x14ac:dyDescent="0.2">
      <c r="A197" s="88"/>
      <c r="B197" s="161"/>
      <c r="C197" s="162"/>
      <c r="D197" s="69"/>
      <c r="E197" s="70"/>
      <c r="F197" s="70"/>
    </row>
    <row r="198" spans="1:6" x14ac:dyDescent="0.2">
      <c r="A198" s="89"/>
      <c r="B198" s="68"/>
      <c r="C198" s="26"/>
      <c r="D198" s="27"/>
      <c r="E198" s="28"/>
      <c r="F198" s="26"/>
    </row>
    <row r="199" spans="1:6" ht="25.5" x14ac:dyDescent="0.2">
      <c r="A199" s="82">
        <f>COUNT($A$13:A198)+1</f>
        <v>37</v>
      </c>
      <c r="B199" s="34" t="s">
        <v>21</v>
      </c>
      <c r="C199" s="31"/>
      <c r="D199" s="15"/>
      <c r="E199" s="57"/>
      <c r="F199" s="31"/>
    </row>
    <row r="200" spans="1:6" ht="102" x14ac:dyDescent="0.2">
      <c r="A200" s="85"/>
      <c r="B200" s="35" t="s">
        <v>80</v>
      </c>
      <c r="C200" s="31"/>
      <c r="D200" s="15"/>
      <c r="E200" s="30"/>
      <c r="F200" s="31"/>
    </row>
    <row r="201" spans="1:6" x14ac:dyDescent="0.2">
      <c r="A201" s="82"/>
      <c r="B201" s="77"/>
      <c r="C201" s="58"/>
      <c r="D201" s="59">
        <v>0.05</v>
      </c>
      <c r="E201" s="31"/>
      <c r="F201" s="30">
        <f>SUM(F13:F200)*D201</f>
        <v>0</v>
      </c>
    </row>
    <row r="202" spans="1:6" x14ac:dyDescent="0.2">
      <c r="A202" s="84"/>
      <c r="B202" s="78"/>
      <c r="C202" s="79"/>
      <c r="D202" s="80"/>
      <c r="E202" s="60"/>
      <c r="F202" s="48"/>
    </row>
    <row r="203" spans="1:6" x14ac:dyDescent="0.2">
      <c r="A203" s="85"/>
      <c r="B203" s="35"/>
      <c r="C203" s="31"/>
      <c r="D203" s="15"/>
      <c r="E203" s="31"/>
      <c r="F203" s="31"/>
    </row>
    <row r="204" spans="1:6" x14ac:dyDescent="0.2">
      <c r="A204" s="82">
        <f>COUNT($A$13:A202)+1</f>
        <v>38</v>
      </c>
      <c r="B204" s="34" t="s">
        <v>81</v>
      </c>
      <c r="C204" s="31"/>
      <c r="D204" s="15"/>
      <c r="E204" s="31"/>
      <c r="F204" s="31"/>
    </row>
    <row r="205" spans="1:6" ht="38.25" x14ac:dyDescent="0.2">
      <c r="A205" s="85"/>
      <c r="B205" s="35" t="s">
        <v>23</v>
      </c>
      <c r="C205" s="58"/>
      <c r="D205" s="59">
        <v>0.1</v>
      </c>
      <c r="E205" s="31"/>
      <c r="F205" s="30">
        <f>SUM(F13:F199)*D205</f>
        <v>0</v>
      </c>
    </row>
    <row r="206" spans="1:6" x14ac:dyDescent="0.2">
      <c r="A206" s="90"/>
      <c r="B206" s="65"/>
      <c r="C206" s="31"/>
      <c r="D206" s="15"/>
      <c r="E206" s="57"/>
      <c r="F206" s="31"/>
    </row>
    <row r="207" spans="1:6" x14ac:dyDescent="0.2">
      <c r="A207" s="36"/>
      <c r="B207" s="66" t="s">
        <v>2</v>
      </c>
      <c r="C207" s="37"/>
      <c r="D207" s="38"/>
      <c r="E207" s="39" t="s">
        <v>34</v>
      </c>
      <c r="F207" s="39">
        <f>SUM(F15:F206)</f>
        <v>0</v>
      </c>
    </row>
  </sheetData>
  <sheetProtection algorithmName="SHA-512" hashValue="Hns2ZjmCbhj2GJt4NyGO+uUPl2aDqCjf/9nLzJtCyeJ8uOlWUyMuCaLXRQa3v3RGSSY/LgcNihjfg/shbt9bzA==" saltValue="knABQZUiWze6aiIbtVLWAA=="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7" manualBreakCount="7">
    <brk id="33" max="5" man="1"/>
    <brk id="58" max="5" man="1"/>
    <brk id="85" max="5" man="1"/>
    <brk id="111" max="5" man="1"/>
    <brk id="141" max="5" man="1"/>
    <brk id="166" max="5" man="1"/>
    <brk id="19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F154"/>
  <sheetViews>
    <sheetView topLeftCell="A15" zoomScaleNormal="100" zoomScaleSheetLayoutView="100" workbookViewId="0">
      <selection activeCell="E30" sqref="E30"/>
    </sheetView>
  </sheetViews>
  <sheetFormatPr defaultColWidth="9.140625" defaultRowHeight="12.75" x14ac:dyDescent="0.2"/>
  <cols>
    <col min="1" max="1" width="6.7109375" style="21" customWidth="1"/>
    <col min="2" max="2" width="37.7109375" style="67" customWidth="1"/>
    <col min="3" max="3" width="6.7109375" style="24" customWidth="1"/>
    <col min="4" max="4" width="6.7109375" style="25" customWidth="1"/>
    <col min="5" max="5" width="14.7109375" style="23" customWidth="1"/>
    <col min="6" max="6" width="14.7109375" style="24" customWidth="1"/>
    <col min="7" max="7" width="9.140625" style="25"/>
    <col min="8" max="8" width="10.140625" style="25" bestFit="1" customWidth="1"/>
    <col min="9" max="16384" width="9.140625" style="25"/>
  </cols>
  <sheetData>
    <row r="1" spans="1:6" x14ac:dyDescent="0.2">
      <c r="A1" s="20" t="s">
        <v>133</v>
      </c>
      <c r="B1" s="106" t="s">
        <v>6</v>
      </c>
      <c r="C1" s="21"/>
      <c r="D1" s="22"/>
    </row>
    <row r="2" spans="1:6" x14ac:dyDescent="0.2">
      <c r="A2" s="20" t="s">
        <v>134</v>
      </c>
      <c r="B2" s="106" t="s">
        <v>7</v>
      </c>
      <c r="C2" s="21"/>
      <c r="D2" s="22"/>
    </row>
    <row r="3" spans="1:6" x14ac:dyDescent="0.2">
      <c r="A3" s="20" t="s">
        <v>149</v>
      </c>
      <c r="B3" s="106" t="s">
        <v>173</v>
      </c>
      <c r="C3" s="339"/>
      <c r="D3" s="339"/>
      <c r="E3" s="339"/>
    </row>
    <row r="4" spans="1:6" x14ac:dyDescent="0.2">
      <c r="A4" s="20"/>
      <c r="B4" s="106" t="s">
        <v>174</v>
      </c>
      <c r="C4" s="21"/>
      <c r="D4" s="22"/>
    </row>
    <row r="5" spans="1:6" ht="76.5" x14ac:dyDescent="0.2">
      <c r="A5" s="96" t="s">
        <v>0</v>
      </c>
      <c r="B5" s="97" t="s">
        <v>27</v>
      </c>
      <c r="C5" s="98" t="s">
        <v>8</v>
      </c>
      <c r="D5" s="98" t="s">
        <v>9</v>
      </c>
      <c r="E5" s="99" t="s">
        <v>31</v>
      </c>
      <c r="F5" s="99" t="s">
        <v>32</v>
      </c>
    </row>
    <row r="6" spans="1:6" x14ac:dyDescent="0.2">
      <c r="A6" s="81">
        <v>1</v>
      </c>
      <c r="B6" s="61"/>
      <c r="C6" s="26"/>
      <c r="D6" s="27"/>
      <c r="E6" s="28"/>
      <c r="F6" s="26"/>
    </row>
    <row r="7" spans="1:6" x14ac:dyDescent="0.2">
      <c r="A7" s="91"/>
      <c r="B7" s="93" t="s">
        <v>106</v>
      </c>
      <c r="C7" s="52"/>
      <c r="D7" s="50"/>
      <c r="E7" s="51"/>
      <c r="F7" s="52"/>
    </row>
    <row r="8" spans="1:6" x14ac:dyDescent="0.2">
      <c r="A8" s="91"/>
      <c r="B8" s="341" t="s">
        <v>105</v>
      </c>
      <c r="C8" s="341"/>
      <c r="D8" s="341"/>
      <c r="E8" s="341"/>
      <c r="F8" s="341"/>
    </row>
    <row r="9" spans="1:6" x14ac:dyDescent="0.2">
      <c r="A9" s="91"/>
      <c r="B9" s="341"/>
      <c r="C9" s="341"/>
      <c r="D9" s="341"/>
      <c r="E9" s="341"/>
      <c r="F9" s="341"/>
    </row>
    <row r="10" spans="1:6" x14ac:dyDescent="0.2">
      <c r="A10" s="91"/>
      <c r="B10" s="105"/>
      <c r="C10" s="105"/>
      <c r="D10" s="105"/>
      <c r="E10" s="105"/>
      <c r="F10" s="105"/>
    </row>
    <row r="11" spans="1:6" x14ac:dyDescent="0.2">
      <c r="A11" s="91"/>
      <c r="B11" s="92"/>
      <c r="C11" s="52"/>
      <c r="D11" s="50"/>
      <c r="E11" s="51"/>
      <c r="F11" s="52"/>
    </row>
    <row r="12" spans="1:6" x14ac:dyDescent="0.2">
      <c r="A12" s="81"/>
      <c r="B12" s="61"/>
      <c r="C12" s="26"/>
      <c r="D12" s="27"/>
      <c r="E12" s="28"/>
      <c r="F12" s="26"/>
    </row>
    <row r="13" spans="1:6" x14ac:dyDescent="0.2">
      <c r="A13" s="82">
        <f>COUNT(A6+1)</f>
        <v>1</v>
      </c>
      <c r="B13" s="34" t="s">
        <v>10</v>
      </c>
      <c r="C13" s="31"/>
      <c r="D13" s="15"/>
      <c r="E13" s="30"/>
      <c r="F13" s="30"/>
    </row>
    <row r="14" spans="1:6" ht="51" x14ac:dyDescent="0.2">
      <c r="A14" s="82"/>
      <c r="B14" s="35" t="s">
        <v>38</v>
      </c>
      <c r="C14" s="31"/>
      <c r="D14" s="15"/>
      <c r="E14" s="30"/>
      <c r="F14" s="30"/>
    </row>
    <row r="15" spans="1:6" ht="14.25" x14ac:dyDescent="0.2">
      <c r="A15" s="82"/>
      <c r="B15" s="35"/>
      <c r="C15" s="45">
        <v>15</v>
      </c>
      <c r="D15" s="15" t="s">
        <v>30</v>
      </c>
      <c r="E15" s="40"/>
      <c r="F15" s="30">
        <f>C15*E15</f>
        <v>0</v>
      </c>
    </row>
    <row r="16" spans="1:6" x14ac:dyDescent="0.2">
      <c r="A16" s="84"/>
      <c r="B16" s="63"/>
      <c r="C16" s="46"/>
      <c r="D16" s="47"/>
      <c r="E16" s="48"/>
      <c r="F16" s="48"/>
    </row>
    <row r="17" spans="1:6" x14ac:dyDescent="0.2">
      <c r="A17" s="83"/>
      <c r="B17" s="62"/>
      <c r="C17" s="49"/>
      <c r="D17" s="43"/>
      <c r="E17" s="44"/>
      <c r="F17" s="42"/>
    </row>
    <row r="18" spans="1:6" x14ac:dyDescent="0.2">
      <c r="A18" s="82">
        <f>COUNT($A$13:A17)+1</f>
        <v>2</v>
      </c>
      <c r="B18" s="71" t="s">
        <v>42</v>
      </c>
      <c r="C18" s="45"/>
      <c r="D18" s="53"/>
      <c r="E18" s="54"/>
      <c r="F18" s="55"/>
    </row>
    <row r="19" spans="1:6" ht="76.5" x14ac:dyDescent="0.2">
      <c r="A19" s="82"/>
      <c r="B19" s="35" t="s">
        <v>43</v>
      </c>
      <c r="C19" s="45"/>
      <c r="D19" s="53"/>
      <c r="E19" s="54"/>
      <c r="F19" s="54"/>
    </row>
    <row r="20" spans="1:6" ht="14.25" x14ac:dyDescent="0.2">
      <c r="A20" s="82"/>
      <c r="B20" s="35"/>
      <c r="C20" s="45">
        <v>2</v>
      </c>
      <c r="D20" s="15" t="s">
        <v>30</v>
      </c>
      <c r="E20" s="40"/>
      <c r="F20" s="30">
        <f>E20*C20</f>
        <v>0</v>
      </c>
    </row>
    <row r="21" spans="1:6" x14ac:dyDescent="0.2">
      <c r="A21" s="84"/>
      <c r="B21" s="63"/>
      <c r="C21" s="46"/>
      <c r="D21" s="47"/>
      <c r="E21" s="48"/>
      <c r="F21" s="48"/>
    </row>
    <row r="22" spans="1:6" x14ac:dyDescent="0.2">
      <c r="A22" s="83"/>
      <c r="B22" s="62"/>
      <c r="C22" s="49"/>
      <c r="D22" s="43"/>
      <c r="E22" s="44"/>
      <c r="F22" s="42"/>
    </row>
    <row r="23" spans="1:6" x14ac:dyDescent="0.2">
      <c r="A23" s="82">
        <f>COUNT($A$13:A22)+1</f>
        <v>3</v>
      </c>
      <c r="B23" s="72" t="s">
        <v>46</v>
      </c>
      <c r="C23" s="45"/>
      <c r="D23" s="15"/>
      <c r="E23" s="30"/>
      <c r="F23" s="31"/>
    </row>
    <row r="24" spans="1:6" ht="76.5" x14ac:dyDescent="0.2">
      <c r="A24" s="82"/>
      <c r="B24" s="35" t="s">
        <v>47</v>
      </c>
      <c r="C24" s="45"/>
      <c r="D24" s="15"/>
      <c r="E24" s="30"/>
      <c r="F24" s="31"/>
    </row>
    <row r="25" spans="1:6" ht="14.25" x14ac:dyDescent="0.2">
      <c r="A25" s="82"/>
      <c r="B25" s="73"/>
      <c r="C25" s="45">
        <v>2</v>
      </c>
      <c r="D25" s="15" t="s">
        <v>30</v>
      </c>
      <c r="E25" s="40"/>
      <c r="F25" s="30">
        <f>E25*C25</f>
        <v>0</v>
      </c>
    </row>
    <row r="26" spans="1:6" x14ac:dyDescent="0.2">
      <c r="A26" s="84"/>
      <c r="B26" s="74"/>
      <c r="C26" s="46"/>
      <c r="D26" s="47"/>
      <c r="E26" s="48"/>
      <c r="F26" s="48"/>
    </row>
    <row r="27" spans="1:6" s="29" customFormat="1" x14ac:dyDescent="0.2">
      <c r="A27" s="82"/>
      <c r="B27" s="73"/>
      <c r="C27" s="45"/>
      <c r="D27" s="15"/>
      <c r="E27" s="30"/>
      <c r="F27" s="30"/>
    </row>
    <row r="28" spans="1:6" x14ac:dyDescent="0.2">
      <c r="A28" s="82">
        <f>COUNT($A$13:A26)+1</f>
        <v>4</v>
      </c>
      <c r="B28" s="34" t="s">
        <v>12</v>
      </c>
      <c r="C28" s="45"/>
      <c r="D28" s="15"/>
      <c r="E28" s="30"/>
      <c r="F28" s="31"/>
    </row>
    <row r="29" spans="1:6" ht="51" x14ac:dyDescent="0.2">
      <c r="A29" s="87"/>
      <c r="B29" s="35" t="s">
        <v>24</v>
      </c>
      <c r="C29" s="45"/>
      <c r="D29" s="15"/>
      <c r="E29" s="30"/>
      <c r="F29" s="31"/>
    </row>
    <row r="30" spans="1:6" ht="14.25" x14ac:dyDescent="0.2">
      <c r="A30" s="87"/>
      <c r="B30" s="35"/>
      <c r="C30" s="45">
        <v>15</v>
      </c>
      <c r="D30" s="15" t="s">
        <v>36</v>
      </c>
      <c r="E30" s="40"/>
      <c r="F30" s="30">
        <f>C30*E30</f>
        <v>0</v>
      </c>
    </row>
    <row r="31" spans="1:6" x14ac:dyDescent="0.2">
      <c r="A31" s="89"/>
      <c r="B31" s="62"/>
      <c r="C31" s="49"/>
      <c r="D31" s="43"/>
      <c r="E31" s="44"/>
      <c r="F31" s="42"/>
    </row>
    <row r="32" spans="1:6" x14ac:dyDescent="0.2">
      <c r="A32" s="82">
        <f>COUNT($A$13:A31)+1</f>
        <v>5</v>
      </c>
      <c r="B32" s="34" t="s">
        <v>59</v>
      </c>
      <c r="C32" s="45"/>
      <c r="D32" s="15"/>
      <c r="E32" s="30"/>
      <c r="F32" s="30"/>
    </row>
    <row r="33" spans="1:6" ht="51" x14ac:dyDescent="0.2">
      <c r="A33" s="87"/>
      <c r="B33" s="35" t="s">
        <v>60</v>
      </c>
      <c r="C33" s="45"/>
      <c r="D33" s="15"/>
      <c r="E33" s="30"/>
      <c r="F33" s="30"/>
    </row>
    <row r="34" spans="1:6" x14ac:dyDescent="0.2">
      <c r="A34" s="87"/>
      <c r="B34" s="35"/>
      <c r="C34" s="45">
        <v>2</v>
      </c>
      <c r="D34" s="15" t="s">
        <v>28</v>
      </c>
      <c r="E34" s="40"/>
      <c r="F34" s="30">
        <f>C34*E34</f>
        <v>0</v>
      </c>
    </row>
    <row r="35" spans="1:6" x14ac:dyDescent="0.2">
      <c r="A35" s="88"/>
      <c r="B35" s="63"/>
      <c r="C35" s="46"/>
      <c r="D35" s="47"/>
      <c r="E35" s="48"/>
      <c r="F35" s="48"/>
    </row>
    <row r="36" spans="1:6" x14ac:dyDescent="0.2">
      <c r="A36" s="89"/>
      <c r="B36" s="62"/>
      <c r="C36" s="49"/>
      <c r="D36" s="43"/>
      <c r="E36" s="44"/>
      <c r="F36" s="44"/>
    </row>
    <row r="37" spans="1:6" x14ac:dyDescent="0.2">
      <c r="A37" s="82">
        <f>COUNT($A$13:A36)+1</f>
        <v>6</v>
      </c>
      <c r="B37" s="34" t="s">
        <v>61</v>
      </c>
      <c r="C37" s="45"/>
      <c r="D37" s="15"/>
      <c r="E37" s="30"/>
      <c r="F37" s="30"/>
    </row>
    <row r="38" spans="1:6" ht="38.25" x14ac:dyDescent="0.2">
      <c r="A38" s="87"/>
      <c r="B38" s="35" t="s">
        <v>62</v>
      </c>
      <c r="C38" s="45"/>
      <c r="D38" s="15"/>
      <c r="E38" s="30"/>
      <c r="F38" s="30"/>
    </row>
    <row r="39" spans="1:6" ht="14.25" x14ac:dyDescent="0.2">
      <c r="A39" s="87"/>
      <c r="B39" s="35"/>
      <c r="C39" s="45">
        <v>16</v>
      </c>
      <c r="D39" s="15" t="s">
        <v>30</v>
      </c>
      <c r="E39" s="40"/>
      <c r="F39" s="30">
        <f>C39*E39</f>
        <v>0</v>
      </c>
    </row>
    <row r="40" spans="1:6" x14ac:dyDescent="0.2">
      <c r="A40" s="88"/>
      <c r="B40" s="63"/>
      <c r="C40" s="46"/>
      <c r="D40" s="47"/>
      <c r="E40" s="48"/>
      <c r="F40" s="48"/>
    </row>
    <row r="41" spans="1:6" x14ac:dyDescent="0.2">
      <c r="A41" s="89"/>
      <c r="B41" s="156"/>
      <c r="C41" s="148"/>
      <c r="D41" s="157"/>
      <c r="E41" s="158"/>
      <c r="F41" s="159"/>
    </row>
    <row r="42" spans="1:6" x14ac:dyDescent="0.2">
      <c r="A42" s="149">
        <f>COUNT($A$12:A41)+1</f>
        <v>7</v>
      </c>
      <c r="B42" s="150" t="s">
        <v>158</v>
      </c>
      <c r="C42" s="151"/>
      <c r="D42" s="152"/>
      <c r="E42" s="153"/>
      <c r="F42" s="154"/>
    </row>
    <row r="43" spans="1:6" ht="89.25" x14ac:dyDescent="0.2">
      <c r="A43" s="160"/>
      <c r="B43" s="155" t="s">
        <v>82</v>
      </c>
      <c r="C43" s="151"/>
      <c r="D43" s="152"/>
      <c r="E43" s="153"/>
      <c r="F43" s="154"/>
    </row>
    <row r="44" spans="1:6" x14ac:dyDescent="0.2">
      <c r="A44" s="160"/>
      <c r="B44" s="150" t="s">
        <v>65</v>
      </c>
      <c r="C44" s="151"/>
      <c r="D44" s="152"/>
      <c r="E44" s="153"/>
      <c r="F44" s="154"/>
    </row>
    <row r="45" spans="1:6" ht="25.5" x14ac:dyDescent="0.2">
      <c r="A45" s="160"/>
      <c r="B45" s="155" t="s">
        <v>159</v>
      </c>
      <c r="C45" s="151">
        <v>15</v>
      </c>
      <c r="D45" s="152" t="s">
        <v>36</v>
      </c>
      <c r="E45" s="41"/>
      <c r="F45" s="153">
        <f>C45*E45</f>
        <v>0</v>
      </c>
    </row>
    <row r="46" spans="1:6" ht="25.5" x14ac:dyDescent="0.2">
      <c r="A46" s="160"/>
      <c r="B46" s="155" t="s">
        <v>83</v>
      </c>
      <c r="C46" s="151">
        <v>15</v>
      </c>
      <c r="D46" s="152" t="s">
        <v>36</v>
      </c>
      <c r="E46" s="41"/>
      <c r="F46" s="153">
        <f>C46*E46</f>
        <v>0</v>
      </c>
    </row>
    <row r="47" spans="1:6" x14ac:dyDescent="0.2">
      <c r="A47" s="88"/>
      <c r="B47" s="161"/>
      <c r="C47" s="162"/>
      <c r="D47" s="69"/>
      <c r="E47" s="70"/>
      <c r="F47" s="70"/>
    </row>
    <row r="48" spans="1:6" ht="14.25" x14ac:dyDescent="0.2">
      <c r="A48" s="89"/>
      <c r="B48" s="75"/>
      <c r="C48" s="49"/>
      <c r="D48" s="43"/>
      <c r="E48" s="44"/>
      <c r="F48" s="42"/>
    </row>
    <row r="49" spans="1:6" x14ac:dyDescent="0.2">
      <c r="A49" s="82">
        <f>COUNT($A$13:A48)+1</f>
        <v>8</v>
      </c>
      <c r="B49" s="34" t="s">
        <v>69</v>
      </c>
      <c r="C49" s="45"/>
      <c r="D49" s="15"/>
      <c r="E49" s="30"/>
      <c r="F49" s="31"/>
    </row>
    <row r="50" spans="1:6" ht="76.5" x14ac:dyDescent="0.2">
      <c r="A50" s="87"/>
      <c r="B50" s="35" t="s">
        <v>107</v>
      </c>
      <c r="C50" s="45"/>
      <c r="D50" s="15"/>
      <c r="E50" s="30"/>
      <c r="F50" s="31"/>
    </row>
    <row r="51" spans="1:6" ht="14.25" x14ac:dyDescent="0.2">
      <c r="A51" s="87"/>
      <c r="B51" s="64"/>
      <c r="C51" s="45">
        <v>11</v>
      </c>
      <c r="D51" s="32" t="s">
        <v>36</v>
      </c>
      <c r="E51" s="40"/>
      <c r="F51" s="33">
        <f>+E51*C51</f>
        <v>0</v>
      </c>
    </row>
    <row r="52" spans="1:6" ht="14.25" x14ac:dyDescent="0.2">
      <c r="A52" s="88"/>
      <c r="B52" s="76"/>
      <c r="C52" s="46"/>
      <c r="D52" s="69"/>
      <c r="E52" s="48"/>
      <c r="F52" s="70"/>
    </row>
    <row r="53" spans="1:6" x14ac:dyDescent="0.2">
      <c r="A53" s="89"/>
      <c r="B53" s="68"/>
      <c r="C53" s="49"/>
      <c r="D53" s="43"/>
      <c r="E53" s="44"/>
      <c r="F53" s="44"/>
    </row>
    <row r="54" spans="1:6" x14ac:dyDescent="0.2">
      <c r="A54" s="82">
        <f>COUNT($A$13:A53)+1</f>
        <v>9</v>
      </c>
      <c r="B54" s="34" t="s">
        <v>16</v>
      </c>
      <c r="C54" s="45"/>
      <c r="D54" s="15"/>
      <c r="E54" s="30"/>
      <c r="F54" s="30"/>
    </row>
    <row r="55" spans="1:6" ht="25.5" x14ac:dyDescent="0.2">
      <c r="A55" s="87"/>
      <c r="B55" s="35" t="s">
        <v>15</v>
      </c>
      <c r="C55" s="45"/>
      <c r="D55" s="15"/>
      <c r="E55" s="30"/>
      <c r="F55" s="31"/>
    </row>
    <row r="56" spans="1:6" ht="14.25" x14ac:dyDescent="0.2">
      <c r="A56" s="87"/>
      <c r="B56" s="35"/>
      <c r="C56" s="45">
        <v>7</v>
      </c>
      <c r="D56" s="15" t="s">
        <v>36</v>
      </c>
      <c r="E56" s="40"/>
      <c r="F56" s="30">
        <f>C56*E56</f>
        <v>0</v>
      </c>
    </row>
    <row r="57" spans="1:6" x14ac:dyDescent="0.2">
      <c r="A57" s="88"/>
      <c r="B57" s="63"/>
      <c r="C57" s="46"/>
      <c r="D57" s="47"/>
      <c r="E57" s="48"/>
      <c r="F57" s="48"/>
    </row>
    <row r="58" spans="1:6" x14ac:dyDescent="0.2">
      <c r="A58" s="89"/>
      <c r="B58" s="62"/>
      <c r="C58" s="49"/>
      <c r="D58" s="43"/>
      <c r="E58" s="44"/>
      <c r="F58" s="44"/>
    </row>
    <row r="59" spans="1:6" x14ac:dyDescent="0.2">
      <c r="A59" s="82">
        <f>COUNT($A$13:A58)+1</f>
        <v>10</v>
      </c>
      <c r="B59" s="34" t="s">
        <v>75</v>
      </c>
      <c r="C59" s="45"/>
      <c r="D59" s="15"/>
      <c r="E59" s="30"/>
      <c r="F59" s="31"/>
    </row>
    <row r="60" spans="1:6" ht="63.75" x14ac:dyDescent="0.2">
      <c r="A60" s="87"/>
      <c r="B60" s="35" t="s">
        <v>139</v>
      </c>
      <c r="C60" s="45"/>
      <c r="D60" s="15"/>
      <c r="E60" s="30"/>
      <c r="F60" s="31"/>
    </row>
    <row r="61" spans="1:6" ht="14.25" x14ac:dyDescent="0.2">
      <c r="A61" s="87"/>
      <c r="B61" s="35" t="s">
        <v>25</v>
      </c>
      <c r="C61" s="45">
        <v>10</v>
      </c>
      <c r="D61" s="15" t="s">
        <v>35</v>
      </c>
      <c r="E61" s="40"/>
      <c r="F61" s="30">
        <f>C61*E61</f>
        <v>0</v>
      </c>
    </row>
    <row r="62" spans="1:6" ht="14.25" x14ac:dyDescent="0.2">
      <c r="A62" s="87"/>
      <c r="B62" s="35" t="s">
        <v>26</v>
      </c>
      <c r="C62" s="45">
        <v>2</v>
      </c>
      <c r="D62" s="15" t="s">
        <v>35</v>
      </c>
      <c r="E62" s="40"/>
      <c r="F62" s="30">
        <f>C62*E62</f>
        <v>0</v>
      </c>
    </row>
    <row r="63" spans="1:6" x14ac:dyDescent="0.2">
      <c r="A63" s="88"/>
      <c r="B63" s="63"/>
      <c r="C63" s="46"/>
      <c r="D63" s="47"/>
      <c r="E63" s="48"/>
      <c r="F63" s="48"/>
    </row>
    <row r="64" spans="1:6" x14ac:dyDescent="0.2">
      <c r="A64" s="89"/>
      <c r="B64" s="62"/>
      <c r="C64" s="49"/>
      <c r="D64" s="43"/>
      <c r="E64" s="44"/>
      <c r="F64" s="44"/>
    </row>
    <row r="65" spans="1:6" x14ac:dyDescent="0.2">
      <c r="A65" s="82">
        <f>COUNT($A$13:A64)+1</f>
        <v>11</v>
      </c>
      <c r="B65" s="34" t="s">
        <v>89</v>
      </c>
      <c r="C65" s="45"/>
      <c r="D65" s="15"/>
      <c r="E65" s="30"/>
      <c r="F65" s="31"/>
    </row>
    <row r="66" spans="1:6" ht="51" x14ac:dyDescent="0.2">
      <c r="A66" s="87"/>
      <c r="B66" s="35" t="s">
        <v>108</v>
      </c>
      <c r="C66" s="45"/>
      <c r="D66" s="15"/>
      <c r="E66" s="30"/>
      <c r="F66" s="31"/>
    </row>
    <row r="67" spans="1:6" ht="14.25" x14ac:dyDescent="0.2">
      <c r="A67" s="87"/>
      <c r="B67" s="35"/>
      <c r="C67" s="45">
        <v>1</v>
      </c>
      <c r="D67" s="15" t="s">
        <v>35</v>
      </c>
      <c r="E67" s="40"/>
      <c r="F67" s="30">
        <f>C67*E67</f>
        <v>0</v>
      </c>
    </row>
    <row r="68" spans="1:6" x14ac:dyDescent="0.2">
      <c r="A68" s="88"/>
      <c r="B68" s="63"/>
      <c r="C68" s="46"/>
      <c r="D68" s="47"/>
      <c r="E68" s="48"/>
      <c r="F68" s="48"/>
    </row>
    <row r="69" spans="1:6" x14ac:dyDescent="0.2">
      <c r="A69" s="89"/>
      <c r="B69" s="62"/>
      <c r="C69" s="49"/>
      <c r="D69" s="43"/>
      <c r="E69" s="44"/>
      <c r="F69" s="44"/>
    </row>
    <row r="70" spans="1:6" x14ac:dyDescent="0.2">
      <c r="A70" s="82">
        <f>COUNT($A$13:A69)+1</f>
        <v>12</v>
      </c>
      <c r="B70" s="34" t="s">
        <v>140</v>
      </c>
      <c r="C70" s="45"/>
      <c r="D70" s="15"/>
      <c r="E70" s="30"/>
      <c r="F70" s="30"/>
    </row>
    <row r="71" spans="1:6" ht="51" x14ac:dyDescent="0.2">
      <c r="A71" s="87"/>
      <c r="B71" s="35" t="s">
        <v>109</v>
      </c>
      <c r="C71" s="45"/>
      <c r="D71" s="15"/>
      <c r="E71" s="30"/>
      <c r="F71" s="30"/>
    </row>
    <row r="72" spans="1:6" ht="14.25" x14ac:dyDescent="0.2">
      <c r="A72" s="87"/>
      <c r="B72" s="35"/>
      <c r="C72" s="45">
        <v>3</v>
      </c>
      <c r="D72" s="15" t="s">
        <v>35</v>
      </c>
      <c r="E72" s="40"/>
      <c r="F72" s="30">
        <f>C72*E72</f>
        <v>0</v>
      </c>
    </row>
    <row r="73" spans="1:6" x14ac:dyDescent="0.2">
      <c r="A73" s="88"/>
      <c r="B73" s="63"/>
      <c r="C73" s="46"/>
      <c r="D73" s="47"/>
      <c r="E73" s="48"/>
      <c r="F73" s="48"/>
    </row>
    <row r="74" spans="1:6" x14ac:dyDescent="0.2">
      <c r="A74" s="89"/>
      <c r="B74" s="62"/>
      <c r="C74" s="49"/>
      <c r="D74" s="43"/>
      <c r="E74" s="44"/>
      <c r="F74" s="44"/>
    </row>
    <row r="75" spans="1:6" x14ac:dyDescent="0.2">
      <c r="A75" s="82">
        <f>COUNT($A$13:A74)+1</f>
        <v>13</v>
      </c>
      <c r="B75" s="34" t="s">
        <v>76</v>
      </c>
      <c r="C75" s="45"/>
      <c r="D75" s="15"/>
      <c r="E75" s="30"/>
      <c r="F75" s="30"/>
    </row>
    <row r="76" spans="1:6" ht="89.25" x14ac:dyDescent="0.2">
      <c r="A76" s="87"/>
      <c r="B76" s="35" t="s">
        <v>96</v>
      </c>
      <c r="C76" s="45"/>
      <c r="D76" s="15"/>
      <c r="E76" s="30"/>
      <c r="F76" s="30"/>
    </row>
    <row r="77" spans="1:6" ht="14.25" x14ac:dyDescent="0.2">
      <c r="A77" s="87"/>
      <c r="B77" s="35"/>
      <c r="C77" s="45">
        <v>6</v>
      </c>
      <c r="D77" s="15" t="s">
        <v>35</v>
      </c>
      <c r="E77" s="40"/>
      <c r="F77" s="30">
        <f>C77*E77</f>
        <v>0</v>
      </c>
    </row>
    <row r="78" spans="1:6" x14ac:dyDescent="0.2">
      <c r="A78" s="88"/>
      <c r="B78" s="63"/>
      <c r="C78" s="46"/>
      <c r="D78" s="47"/>
      <c r="E78" s="48"/>
      <c r="F78" s="48"/>
    </row>
    <row r="79" spans="1:6" x14ac:dyDescent="0.2">
      <c r="A79" s="89"/>
      <c r="B79" s="62"/>
      <c r="C79" s="49"/>
      <c r="D79" s="43"/>
      <c r="E79" s="44"/>
      <c r="F79" s="44"/>
    </row>
    <row r="80" spans="1:6" x14ac:dyDescent="0.2">
      <c r="A80" s="82">
        <f>COUNT($A$13:A79)+1</f>
        <v>14</v>
      </c>
      <c r="B80" s="34" t="s">
        <v>77</v>
      </c>
      <c r="C80" s="45"/>
      <c r="D80" s="15"/>
      <c r="E80" s="30"/>
      <c r="F80" s="31"/>
    </row>
    <row r="81" spans="1:6" ht="63.75" x14ac:dyDescent="0.2">
      <c r="A81" s="87"/>
      <c r="B81" s="35" t="s">
        <v>97</v>
      </c>
      <c r="C81" s="45"/>
      <c r="D81" s="15"/>
      <c r="E81" s="30"/>
      <c r="F81" s="31"/>
    </row>
    <row r="82" spans="1:6" ht="14.25" x14ac:dyDescent="0.2">
      <c r="A82" s="87"/>
      <c r="B82" s="35"/>
      <c r="C82" s="45">
        <v>4</v>
      </c>
      <c r="D82" s="15" t="s">
        <v>35</v>
      </c>
      <c r="E82" s="40"/>
      <c r="F82" s="30">
        <f>C82*E82</f>
        <v>0</v>
      </c>
    </row>
    <row r="83" spans="1:6" x14ac:dyDescent="0.2">
      <c r="A83" s="88"/>
      <c r="B83" s="63"/>
      <c r="C83" s="46"/>
      <c r="D83" s="47"/>
      <c r="E83" s="48"/>
      <c r="F83" s="48"/>
    </row>
    <row r="84" spans="1:6" x14ac:dyDescent="0.2">
      <c r="A84" s="89"/>
      <c r="B84" s="62"/>
      <c r="C84" s="49"/>
      <c r="D84" s="43"/>
      <c r="E84" s="44"/>
      <c r="F84" s="44"/>
    </row>
    <row r="85" spans="1:6" x14ac:dyDescent="0.2">
      <c r="A85" s="82">
        <f>COUNT($A$13:A84)+1</f>
        <v>15</v>
      </c>
      <c r="B85" s="34" t="s">
        <v>17</v>
      </c>
      <c r="C85" s="45"/>
      <c r="D85" s="15"/>
      <c r="E85" s="30"/>
      <c r="F85" s="31"/>
    </row>
    <row r="86" spans="1:6" ht="38.25" x14ac:dyDescent="0.2">
      <c r="A86" s="87"/>
      <c r="B86" s="35" t="s">
        <v>78</v>
      </c>
      <c r="C86" s="45"/>
      <c r="D86" s="15"/>
      <c r="E86" s="30"/>
      <c r="F86" s="31"/>
    </row>
    <row r="87" spans="1:6" ht="14.25" x14ac:dyDescent="0.2">
      <c r="A87" s="87"/>
      <c r="B87" s="35"/>
      <c r="C87" s="45">
        <v>3</v>
      </c>
      <c r="D87" s="15" t="s">
        <v>35</v>
      </c>
      <c r="E87" s="40"/>
      <c r="F87" s="30">
        <f>C87*E87</f>
        <v>0</v>
      </c>
    </row>
    <row r="88" spans="1:6" x14ac:dyDescent="0.2">
      <c r="A88" s="88"/>
      <c r="B88" s="63"/>
      <c r="C88" s="46"/>
      <c r="D88" s="47"/>
      <c r="E88" s="48"/>
      <c r="F88" s="48"/>
    </row>
    <row r="89" spans="1:6" x14ac:dyDescent="0.2">
      <c r="A89" s="89"/>
      <c r="B89" s="62"/>
      <c r="C89" s="49"/>
      <c r="D89" s="43"/>
      <c r="E89" s="44"/>
      <c r="F89" s="44"/>
    </row>
    <row r="90" spans="1:6" x14ac:dyDescent="0.2">
      <c r="A90" s="82">
        <f>COUNT($A$13:A89)+1</f>
        <v>16</v>
      </c>
      <c r="B90" s="34" t="s">
        <v>18</v>
      </c>
      <c r="C90" s="45"/>
      <c r="D90" s="15"/>
      <c r="E90" s="30"/>
      <c r="F90" s="30"/>
    </row>
    <row r="91" spans="1:6" ht="25.5" x14ac:dyDescent="0.2">
      <c r="A91" s="87"/>
      <c r="B91" s="35" t="s">
        <v>110</v>
      </c>
      <c r="C91" s="45"/>
      <c r="D91" s="15"/>
      <c r="E91" s="30"/>
      <c r="F91" s="31"/>
    </row>
    <row r="92" spans="1:6" ht="14.25" x14ac:dyDescent="0.2">
      <c r="A92" s="87"/>
      <c r="B92" s="35"/>
      <c r="C92" s="45">
        <v>7</v>
      </c>
      <c r="D92" s="15" t="s">
        <v>30</v>
      </c>
      <c r="E92" s="40"/>
      <c r="F92" s="30">
        <f>C92*E92</f>
        <v>0</v>
      </c>
    </row>
    <row r="93" spans="1:6" x14ac:dyDescent="0.2">
      <c r="A93" s="88"/>
      <c r="B93" s="63"/>
      <c r="C93" s="46"/>
      <c r="D93" s="47"/>
      <c r="E93" s="48"/>
      <c r="F93" s="48"/>
    </row>
    <row r="94" spans="1:6" x14ac:dyDescent="0.2">
      <c r="A94" s="89"/>
      <c r="B94" s="62"/>
      <c r="C94" s="49"/>
      <c r="D94" s="43"/>
      <c r="E94" s="44"/>
      <c r="F94" s="44"/>
    </row>
    <row r="95" spans="1:6" x14ac:dyDescent="0.2">
      <c r="A95" s="82">
        <f>COUNT($A$13:A94)+1</f>
        <v>17</v>
      </c>
      <c r="B95" s="34" t="s">
        <v>143</v>
      </c>
      <c r="C95" s="45"/>
      <c r="D95" s="15"/>
      <c r="E95" s="30"/>
      <c r="F95" s="30"/>
    </row>
    <row r="96" spans="1:6" ht="38.25" x14ac:dyDescent="0.2">
      <c r="A96" s="87"/>
      <c r="B96" s="35" t="s">
        <v>144</v>
      </c>
      <c r="C96" s="45"/>
      <c r="D96" s="15"/>
      <c r="E96" s="30"/>
      <c r="F96" s="31"/>
    </row>
    <row r="97" spans="1:6" ht="14.25" x14ac:dyDescent="0.2">
      <c r="A97" s="87"/>
      <c r="B97" s="35"/>
      <c r="C97" s="45">
        <v>2</v>
      </c>
      <c r="D97" s="15" t="s">
        <v>30</v>
      </c>
      <c r="E97" s="40"/>
      <c r="F97" s="30">
        <f>C97*E97</f>
        <v>0</v>
      </c>
    </row>
    <row r="98" spans="1:6" s="101" customFormat="1" x14ac:dyDescent="0.2">
      <c r="A98" s="88"/>
      <c r="B98" s="63"/>
      <c r="C98" s="46"/>
      <c r="D98" s="47"/>
      <c r="E98" s="48"/>
      <c r="F98" s="48"/>
    </row>
    <row r="99" spans="1:6" x14ac:dyDescent="0.2">
      <c r="A99" s="89"/>
      <c r="B99" s="156"/>
      <c r="C99" s="148"/>
      <c r="D99" s="157"/>
      <c r="E99" s="158"/>
      <c r="F99" s="158"/>
    </row>
    <row r="100" spans="1:6" x14ac:dyDescent="0.2">
      <c r="A100" s="149">
        <f>COUNT($A$10:A99)+1</f>
        <v>18</v>
      </c>
      <c r="B100" s="150" t="s">
        <v>131</v>
      </c>
      <c r="C100" s="151"/>
      <c r="D100" s="152"/>
      <c r="E100" s="153"/>
      <c r="F100" s="153"/>
    </row>
    <row r="101" spans="1:6" ht="102" x14ac:dyDescent="0.2">
      <c r="A101" s="160"/>
      <c r="B101" s="155" t="s">
        <v>132</v>
      </c>
      <c r="C101" s="151"/>
      <c r="D101" s="152"/>
      <c r="E101" s="153"/>
      <c r="F101" s="153"/>
    </row>
    <row r="102" spans="1:6" x14ac:dyDescent="0.2">
      <c r="A102" s="160"/>
      <c r="B102" s="155" t="s">
        <v>180</v>
      </c>
      <c r="C102" s="151">
        <v>4</v>
      </c>
      <c r="D102" s="152" t="s">
        <v>1</v>
      </c>
      <c r="E102" s="41"/>
      <c r="F102" s="153">
        <f>C102*E102</f>
        <v>0</v>
      </c>
    </row>
    <row r="103" spans="1:6" x14ac:dyDescent="0.2">
      <c r="A103" s="88"/>
      <c r="B103" s="161"/>
      <c r="C103" s="162"/>
      <c r="D103" s="101"/>
      <c r="E103" s="70"/>
      <c r="F103" s="70"/>
    </row>
    <row r="104" spans="1:6" x14ac:dyDescent="0.2">
      <c r="A104" s="89"/>
      <c r="B104" s="156"/>
      <c r="C104" s="148"/>
      <c r="D104" s="157"/>
      <c r="E104" s="158"/>
      <c r="F104" s="158"/>
    </row>
    <row r="105" spans="1:6" x14ac:dyDescent="0.2">
      <c r="A105" s="149">
        <f>COUNT($A$10:A104)+1</f>
        <v>19</v>
      </c>
      <c r="B105" s="150" t="s">
        <v>178</v>
      </c>
      <c r="C105" s="151"/>
      <c r="D105" s="152"/>
      <c r="E105" s="153"/>
      <c r="F105" s="153"/>
    </row>
    <row r="106" spans="1:6" ht="114.75" x14ac:dyDescent="0.2">
      <c r="A106" s="160"/>
      <c r="B106" s="155" t="s">
        <v>179</v>
      </c>
      <c r="C106" s="151"/>
      <c r="D106" s="152"/>
      <c r="E106" s="153"/>
      <c r="F106" s="153"/>
    </row>
    <row r="107" spans="1:6" x14ac:dyDescent="0.2">
      <c r="A107" s="160"/>
      <c r="B107" s="150"/>
      <c r="C107" s="151">
        <v>4</v>
      </c>
      <c r="D107" s="152" t="s">
        <v>123</v>
      </c>
      <c r="E107" s="41"/>
      <c r="F107" s="153">
        <f>C107*E107</f>
        <v>0</v>
      </c>
    </row>
    <row r="108" spans="1:6" x14ac:dyDescent="0.2">
      <c r="A108" s="88"/>
      <c r="B108" s="161"/>
      <c r="C108" s="162"/>
      <c r="D108" s="69"/>
      <c r="E108" s="70"/>
      <c r="F108" s="70"/>
    </row>
    <row r="109" spans="1:6" x14ac:dyDescent="0.2">
      <c r="A109" s="89"/>
      <c r="B109" s="156"/>
      <c r="C109" s="148"/>
      <c r="D109" s="157"/>
      <c r="E109" s="158"/>
      <c r="F109" s="158"/>
    </row>
    <row r="110" spans="1:6" x14ac:dyDescent="0.2">
      <c r="A110" s="149">
        <f>COUNT($A$10:A109)+1</f>
        <v>20</v>
      </c>
      <c r="B110" s="150" t="s">
        <v>176</v>
      </c>
      <c r="C110" s="151"/>
      <c r="D110" s="152"/>
      <c r="E110" s="153"/>
      <c r="F110" s="153"/>
    </row>
    <row r="111" spans="1:6" ht="89.25" x14ac:dyDescent="0.2">
      <c r="A111" s="160"/>
      <c r="B111" s="155" t="s">
        <v>177</v>
      </c>
      <c r="C111" s="151"/>
      <c r="D111" s="152"/>
      <c r="E111" s="153"/>
      <c r="F111" s="153"/>
    </row>
    <row r="112" spans="1:6" x14ac:dyDescent="0.2">
      <c r="A112" s="160"/>
      <c r="B112" s="34" t="s">
        <v>175</v>
      </c>
      <c r="C112" s="151">
        <v>1</v>
      </c>
      <c r="D112" s="152" t="s">
        <v>123</v>
      </c>
      <c r="E112" s="41"/>
      <c r="F112" s="153">
        <f>C112*E112</f>
        <v>0</v>
      </c>
    </row>
    <row r="113" spans="1:6" x14ac:dyDescent="0.2">
      <c r="A113" s="88"/>
      <c r="B113" s="161"/>
      <c r="C113" s="162"/>
      <c r="D113" s="69"/>
      <c r="E113" s="70"/>
      <c r="F113" s="70"/>
    </row>
    <row r="114" spans="1:6" x14ac:dyDescent="0.2">
      <c r="A114" s="89"/>
      <c r="B114" s="62"/>
      <c r="C114" s="49"/>
      <c r="D114" s="43"/>
      <c r="E114" s="44"/>
      <c r="F114" s="44"/>
    </row>
    <row r="115" spans="1:6" x14ac:dyDescent="0.2">
      <c r="A115" s="82">
        <f>COUNT($A$11:A113)+1</f>
        <v>21</v>
      </c>
      <c r="B115" s="34" t="s">
        <v>124</v>
      </c>
      <c r="C115" s="45"/>
      <c r="D115" s="15"/>
      <c r="E115" s="30"/>
      <c r="F115" s="30"/>
    </row>
    <row r="116" spans="1:6" ht="38.25" x14ac:dyDescent="0.2">
      <c r="A116" s="87"/>
      <c r="B116" s="35" t="s">
        <v>125</v>
      </c>
      <c r="C116" s="45"/>
      <c r="D116" s="15"/>
      <c r="E116" s="30"/>
      <c r="F116" s="30"/>
    </row>
    <row r="117" spans="1:6" x14ac:dyDescent="0.2">
      <c r="A117" s="87"/>
      <c r="B117" s="34"/>
      <c r="C117" s="45">
        <v>6</v>
      </c>
      <c r="D117" s="15" t="s">
        <v>1</v>
      </c>
      <c r="E117" s="40"/>
      <c r="F117" s="30">
        <f>C117*E117</f>
        <v>0</v>
      </c>
    </row>
    <row r="118" spans="1:6" x14ac:dyDescent="0.2">
      <c r="A118" s="88"/>
      <c r="B118" s="63"/>
      <c r="C118" s="46"/>
      <c r="D118" s="47"/>
      <c r="E118" s="48"/>
      <c r="F118" s="48"/>
    </row>
    <row r="119" spans="1:6" s="29" customFormat="1" x14ac:dyDescent="0.2">
      <c r="A119" s="86"/>
      <c r="B119" s="62"/>
      <c r="C119" s="49"/>
      <c r="D119" s="43"/>
      <c r="E119" s="44"/>
      <c r="F119" s="44"/>
    </row>
    <row r="120" spans="1:6" s="29" customFormat="1" x14ac:dyDescent="0.2">
      <c r="A120" s="82">
        <f>COUNT($A$11:A119)+1</f>
        <v>22</v>
      </c>
      <c r="B120" s="34" t="s">
        <v>126</v>
      </c>
      <c r="C120" s="45"/>
      <c r="D120" s="15"/>
      <c r="E120" s="30"/>
      <c r="F120" s="30"/>
    </row>
    <row r="121" spans="1:6" s="29" customFormat="1" ht="63.75" x14ac:dyDescent="0.2">
      <c r="A121" s="85"/>
      <c r="B121" s="35" t="s">
        <v>141</v>
      </c>
      <c r="C121" s="45"/>
      <c r="D121" s="15"/>
      <c r="E121" s="30"/>
      <c r="F121" s="30"/>
    </row>
    <row r="122" spans="1:6" s="29" customFormat="1" ht="14.25" x14ac:dyDescent="0.2">
      <c r="A122" s="85"/>
      <c r="B122" s="34"/>
      <c r="C122" s="45">
        <v>7</v>
      </c>
      <c r="D122" s="15" t="s">
        <v>30</v>
      </c>
      <c r="E122" s="40"/>
      <c r="F122" s="30">
        <f>C122*E122</f>
        <v>0</v>
      </c>
    </row>
    <row r="123" spans="1:6" s="29" customFormat="1" x14ac:dyDescent="0.2">
      <c r="A123" s="90"/>
      <c r="B123" s="63"/>
      <c r="C123" s="46"/>
      <c r="D123" s="47"/>
      <c r="E123" s="48"/>
      <c r="F123" s="48"/>
    </row>
    <row r="124" spans="1:6" s="29" customFormat="1" x14ac:dyDescent="0.2">
      <c r="A124" s="86"/>
      <c r="B124" s="62"/>
      <c r="C124" s="49"/>
      <c r="D124" s="43"/>
      <c r="E124" s="44"/>
      <c r="F124" s="44"/>
    </row>
    <row r="125" spans="1:6" s="29" customFormat="1" x14ac:dyDescent="0.2">
      <c r="A125" s="82">
        <f>COUNT($A$11:A124)+1</f>
        <v>23</v>
      </c>
      <c r="B125" s="34" t="s">
        <v>127</v>
      </c>
      <c r="C125" s="45"/>
      <c r="D125" s="15"/>
      <c r="E125" s="30"/>
      <c r="F125" s="30"/>
    </row>
    <row r="126" spans="1:6" s="29" customFormat="1" ht="38.25" x14ac:dyDescent="0.2">
      <c r="A126" s="85"/>
      <c r="B126" s="35" t="s">
        <v>128</v>
      </c>
      <c r="C126" s="45"/>
      <c r="D126" s="15"/>
      <c r="E126" s="30"/>
      <c r="F126" s="30"/>
    </row>
    <row r="127" spans="1:6" s="29" customFormat="1" ht="14.25" x14ac:dyDescent="0.2">
      <c r="A127" s="85"/>
      <c r="B127" s="34"/>
      <c r="C127" s="45">
        <v>8</v>
      </c>
      <c r="D127" s="15" t="s">
        <v>30</v>
      </c>
      <c r="E127" s="40"/>
      <c r="F127" s="30">
        <f>C127*E127</f>
        <v>0</v>
      </c>
    </row>
    <row r="128" spans="1:6" s="29" customFormat="1" x14ac:dyDescent="0.2">
      <c r="A128" s="90"/>
      <c r="B128" s="63"/>
      <c r="C128" s="46"/>
      <c r="D128" s="47"/>
      <c r="E128" s="48"/>
      <c r="F128" s="48"/>
    </row>
    <row r="129" spans="1:6" s="29" customFormat="1" x14ac:dyDescent="0.2">
      <c r="A129" s="86"/>
      <c r="B129" s="62"/>
      <c r="C129" s="49"/>
      <c r="D129" s="43"/>
      <c r="E129" s="44"/>
      <c r="F129" s="44"/>
    </row>
    <row r="130" spans="1:6" s="29" customFormat="1" x14ac:dyDescent="0.2">
      <c r="A130" s="82">
        <f>COUNT($A$11:A129)+1</f>
        <v>24</v>
      </c>
      <c r="B130" s="34" t="s">
        <v>129</v>
      </c>
      <c r="C130" s="45"/>
      <c r="D130" s="15"/>
      <c r="E130" s="30"/>
      <c r="F130" s="30"/>
    </row>
    <row r="131" spans="1:6" s="29" customFormat="1" ht="63.75" x14ac:dyDescent="0.2">
      <c r="A131" s="85"/>
      <c r="B131" s="35" t="s">
        <v>130</v>
      </c>
      <c r="C131" s="45"/>
      <c r="D131" s="15"/>
      <c r="E131" s="30"/>
      <c r="F131" s="30"/>
    </row>
    <row r="132" spans="1:6" s="29" customFormat="1" ht="14.25" x14ac:dyDescent="0.2">
      <c r="A132" s="85"/>
      <c r="B132" s="34"/>
      <c r="C132" s="45">
        <v>1</v>
      </c>
      <c r="D132" s="15" t="s">
        <v>35</v>
      </c>
      <c r="E132" s="40"/>
      <c r="F132" s="30">
        <f>C132*E132</f>
        <v>0</v>
      </c>
    </row>
    <row r="133" spans="1:6" s="29" customFormat="1" x14ac:dyDescent="0.2">
      <c r="A133" s="90"/>
      <c r="B133" s="63"/>
      <c r="C133" s="46"/>
      <c r="D133" s="47"/>
      <c r="E133" s="48"/>
      <c r="F133" s="48"/>
    </row>
    <row r="134" spans="1:6" x14ac:dyDescent="0.2">
      <c r="A134" s="89"/>
      <c r="B134" s="62"/>
      <c r="C134" s="49"/>
      <c r="D134" s="43"/>
      <c r="E134" s="44"/>
      <c r="F134" s="44"/>
    </row>
    <row r="135" spans="1:6" x14ac:dyDescent="0.2">
      <c r="A135" s="82">
        <f>COUNT($A$11:A134)+1</f>
        <v>25</v>
      </c>
      <c r="B135" s="34" t="s">
        <v>145</v>
      </c>
      <c r="C135" s="45"/>
      <c r="D135" s="15"/>
      <c r="E135" s="30"/>
      <c r="F135" s="30"/>
    </row>
    <row r="136" spans="1:6" x14ac:dyDescent="0.2">
      <c r="A136" s="87"/>
      <c r="B136" s="35" t="s">
        <v>148</v>
      </c>
      <c r="C136" s="45"/>
      <c r="D136" s="15"/>
      <c r="E136" s="30"/>
      <c r="F136" s="30"/>
    </row>
    <row r="137" spans="1:6" x14ac:dyDescent="0.2">
      <c r="A137" s="87"/>
      <c r="B137" s="34" t="s">
        <v>146</v>
      </c>
      <c r="C137" s="45"/>
      <c r="D137" s="15"/>
      <c r="E137" s="48"/>
      <c r="F137" s="30"/>
    </row>
    <row r="138" spans="1:6" x14ac:dyDescent="0.2">
      <c r="A138" s="87"/>
      <c r="B138" s="35" t="s">
        <v>147</v>
      </c>
      <c r="C138" s="45">
        <v>2</v>
      </c>
      <c r="D138" s="15" t="s">
        <v>142</v>
      </c>
      <c r="E138" s="40"/>
      <c r="F138" s="30">
        <f t="shared" ref="F138" si="0">C138*E138</f>
        <v>0</v>
      </c>
    </row>
    <row r="139" spans="1:6" x14ac:dyDescent="0.2">
      <c r="A139" s="88"/>
      <c r="B139" s="63"/>
      <c r="C139" s="46"/>
      <c r="D139" s="101"/>
      <c r="E139" s="48"/>
      <c r="F139" s="48"/>
    </row>
    <row r="140" spans="1:6" x14ac:dyDescent="0.2">
      <c r="A140" s="89"/>
      <c r="B140" s="61"/>
      <c r="C140" s="148"/>
      <c r="D140" s="165"/>
      <c r="E140" s="27"/>
      <c r="F140" s="27"/>
    </row>
    <row r="141" spans="1:6" x14ac:dyDescent="0.2">
      <c r="A141" s="149">
        <f>COUNT($A$11:A140)+1</f>
        <v>26</v>
      </c>
      <c r="B141" s="150" t="s">
        <v>193</v>
      </c>
      <c r="C141" s="151"/>
      <c r="D141" s="152"/>
      <c r="E141" s="153"/>
      <c r="F141" s="153"/>
    </row>
    <row r="142" spans="1:6" ht="51" x14ac:dyDescent="0.2">
      <c r="A142" s="160"/>
      <c r="B142" s="155" t="s">
        <v>194</v>
      </c>
      <c r="C142" s="151"/>
      <c r="D142" s="152"/>
      <c r="E142" s="153"/>
      <c r="F142" s="153"/>
    </row>
    <row r="143" spans="1:6" x14ac:dyDescent="0.2">
      <c r="A143" s="160"/>
      <c r="B143" s="155"/>
      <c r="C143" s="151">
        <v>2</v>
      </c>
      <c r="D143" s="152" t="s">
        <v>195</v>
      </c>
      <c r="E143" s="41"/>
      <c r="F143" s="153">
        <f>C143*E143</f>
        <v>0</v>
      </c>
    </row>
    <row r="144" spans="1:6" x14ac:dyDescent="0.2">
      <c r="A144" s="88"/>
      <c r="B144" s="161"/>
      <c r="C144" s="162"/>
      <c r="D144" s="69"/>
      <c r="E144" s="70"/>
      <c r="F144" s="70"/>
    </row>
    <row r="145" spans="1:6" x14ac:dyDescent="0.2">
      <c r="A145" s="89"/>
      <c r="B145" s="68"/>
      <c r="C145" s="26"/>
      <c r="D145" s="27"/>
      <c r="E145" s="28"/>
      <c r="F145" s="26"/>
    </row>
    <row r="146" spans="1:6" ht="25.5" x14ac:dyDescent="0.2">
      <c r="A146" s="82">
        <f>COUNT($A$13:A145)+1</f>
        <v>27</v>
      </c>
      <c r="B146" s="34" t="s">
        <v>21</v>
      </c>
      <c r="C146" s="31"/>
      <c r="D146" s="15"/>
      <c r="E146" s="57"/>
      <c r="F146" s="31"/>
    </row>
    <row r="147" spans="1:6" ht="102" x14ac:dyDescent="0.2">
      <c r="A147" s="85"/>
      <c r="B147" s="35" t="s">
        <v>80</v>
      </c>
      <c r="C147" s="31"/>
      <c r="D147" s="15"/>
      <c r="E147" s="30"/>
      <c r="F147" s="31"/>
    </row>
    <row r="148" spans="1:6" x14ac:dyDescent="0.2">
      <c r="A148" s="82"/>
      <c r="B148" s="77"/>
      <c r="C148" s="58"/>
      <c r="D148" s="59">
        <v>0.05</v>
      </c>
      <c r="E148" s="31"/>
      <c r="F148" s="30">
        <f>SUM(F13:F147)*D148</f>
        <v>0</v>
      </c>
    </row>
    <row r="149" spans="1:6" x14ac:dyDescent="0.2">
      <c r="A149" s="84"/>
      <c r="B149" s="78"/>
      <c r="C149" s="79"/>
      <c r="D149" s="80"/>
      <c r="E149" s="60"/>
      <c r="F149" s="48"/>
    </row>
    <row r="150" spans="1:6" x14ac:dyDescent="0.2">
      <c r="A150" s="85"/>
      <c r="B150" s="35"/>
      <c r="C150" s="31"/>
      <c r="D150" s="15"/>
      <c r="E150" s="31"/>
      <c r="F150" s="31"/>
    </row>
    <row r="151" spans="1:6" x14ac:dyDescent="0.2">
      <c r="A151" s="82">
        <f>COUNT($A$13:A149)+1</f>
        <v>28</v>
      </c>
      <c r="B151" s="34" t="s">
        <v>81</v>
      </c>
      <c r="C151" s="31"/>
      <c r="D151" s="15"/>
      <c r="E151" s="31"/>
      <c r="F151" s="31"/>
    </row>
    <row r="152" spans="1:6" ht="38.25" x14ac:dyDescent="0.2">
      <c r="A152" s="85"/>
      <c r="B152" s="35" t="s">
        <v>23</v>
      </c>
      <c r="C152" s="58"/>
      <c r="D152" s="59">
        <v>0.1</v>
      </c>
      <c r="E152" s="31"/>
      <c r="F152" s="30">
        <f>SUM(F13:F146)*D152</f>
        <v>0</v>
      </c>
    </row>
    <row r="153" spans="1:6" x14ac:dyDescent="0.2">
      <c r="A153" s="90"/>
      <c r="B153" s="65"/>
      <c r="C153" s="31"/>
      <c r="D153" s="15"/>
      <c r="E153" s="57"/>
      <c r="F153" s="31"/>
    </row>
    <row r="154" spans="1:6" x14ac:dyDescent="0.2">
      <c r="A154" s="36"/>
      <c r="B154" s="66" t="s">
        <v>2</v>
      </c>
      <c r="C154" s="37"/>
      <c r="D154" s="38"/>
      <c r="E154" s="39" t="s">
        <v>34</v>
      </c>
      <c r="F154" s="39">
        <f>SUM(F15:F153)</f>
        <v>0</v>
      </c>
    </row>
  </sheetData>
  <sheetProtection algorithmName="SHA-512" hashValue="nCo1UPisxpyM4HZ+ku0OVw7R5gQzH5KgiVKP6q0a+bTcodqVYBAVZ+xc80kUZEdfMooVGZ+ZLIHxl5fERjgJ8Q==" saltValue="xL0+1VzeyHC0B5q1VAxAzw=="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5" manualBreakCount="5">
    <brk id="30" max="5" man="1"/>
    <brk id="57" max="5" man="1"/>
    <brk id="83" max="5" man="1"/>
    <brk id="108" max="5" man="1"/>
    <brk id="13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F42E2-0452-4BB3-97C8-91F3B1773F04}">
  <sheetPr>
    <tabColor rgb="FFFFC000"/>
  </sheetPr>
  <dimension ref="A1:H287"/>
  <sheetViews>
    <sheetView topLeftCell="A14" zoomScaleNormal="100" zoomScaleSheetLayoutView="100" workbookViewId="0">
      <selection activeCell="E29" sqref="E29"/>
    </sheetView>
  </sheetViews>
  <sheetFormatPr defaultRowHeight="12.75" x14ac:dyDescent="0.2"/>
  <cols>
    <col min="1" max="1" width="6.7109375" style="204" customWidth="1"/>
    <col min="2" max="2" width="37.7109375" style="239" customWidth="1"/>
    <col min="3" max="3" width="8.7109375" style="25" customWidth="1"/>
    <col min="4" max="4" width="6.7109375" style="25" customWidth="1"/>
    <col min="5" max="5" width="14.7109375" style="240" customWidth="1"/>
    <col min="6" max="6" width="14.7109375" style="25" customWidth="1"/>
    <col min="7" max="7" width="13.140625" style="25" customWidth="1"/>
    <col min="8" max="8" width="9.140625" style="25"/>
    <col min="9" max="9" width="10.5703125" style="25" bestFit="1" customWidth="1"/>
    <col min="10" max="10" width="11.5703125" style="25" bestFit="1" customWidth="1"/>
    <col min="11" max="16384" width="9.140625" style="25"/>
  </cols>
  <sheetData>
    <row r="1" spans="1:6" s="203" customFormat="1" ht="15.75" x14ac:dyDescent="0.2">
      <c r="A1" s="20" t="s">
        <v>133</v>
      </c>
      <c r="B1" s="106" t="s">
        <v>6</v>
      </c>
      <c r="C1" s="201"/>
      <c r="D1" s="201"/>
      <c r="E1" s="202"/>
    </row>
    <row r="2" spans="1:6" s="203" customFormat="1" ht="15.75" x14ac:dyDescent="0.2">
      <c r="A2" s="20" t="s">
        <v>134</v>
      </c>
      <c r="B2" s="106" t="s">
        <v>7</v>
      </c>
      <c r="C2" s="201"/>
      <c r="D2" s="201"/>
      <c r="E2" s="202"/>
    </row>
    <row r="3" spans="1:6" s="203" customFormat="1" ht="15.75" x14ac:dyDescent="0.2">
      <c r="A3" s="20" t="s">
        <v>202</v>
      </c>
      <c r="B3" s="106" t="s">
        <v>326</v>
      </c>
      <c r="C3" s="201"/>
      <c r="D3" s="201"/>
      <c r="E3" s="202"/>
    </row>
    <row r="4" spans="1:6" x14ac:dyDescent="0.2">
      <c r="A4" s="160"/>
      <c r="B4" s="106" t="s">
        <v>325</v>
      </c>
      <c r="C4" s="204"/>
      <c r="D4" s="204"/>
      <c r="E4" s="23"/>
    </row>
    <row r="5" spans="1:6" ht="76.5" x14ac:dyDescent="0.2">
      <c r="A5" s="205" t="s">
        <v>0</v>
      </c>
      <c r="B5" s="206" t="s">
        <v>27</v>
      </c>
      <c r="C5" s="207" t="s">
        <v>8</v>
      </c>
      <c r="D5" s="208" t="s">
        <v>9</v>
      </c>
      <c r="E5" s="209" t="s">
        <v>324</v>
      </c>
      <c r="F5" s="209" t="s">
        <v>32</v>
      </c>
    </row>
    <row r="6" spans="1:6" x14ac:dyDescent="0.2">
      <c r="A6" s="81">
        <v>1</v>
      </c>
      <c r="B6" s="61"/>
      <c r="C6" s="26"/>
      <c r="D6" s="27"/>
      <c r="E6" s="28"/>
      <c r="F6" s="26"/>
    </row>
    <row r="7" spans="1:6" x14ac:dyDescent="0.2">
      <c r="A7" s="166"/>
      <c r="B7" s="106" t="s">
        <v>106</v>
      </c>
      <c r="C7" s="24"/>
      <c r="E7" s="23"/>
      <c r="F7" s="24"/>
    </row>
    <row r="8" spans="1:6" x14ac:dyDescent="0.2">
      <c r="A8" s="166"/>
      <c r="B8" s="342" t="s">
        <v>105</v>
      </c>
      <c r="C8" s="342"/>
      <c r="D8" s="342"/>
      <c r="E8" s="342"/>
      <c r="F8" s="167"/>
    </row>
    <row r="9" spans="1:6" x14ac:dyDescent="0.2">
      <c r="A9" s="166"/>
      <c r="B9" s="342"/>
      <c r="C9" s="342"/>
      <c r="D9" s="342"/>
      <c r="E9" s="342"/>
      <c r="F9" s="167"/>
    </row>
    <row r="10" spans="1:6" x14ac:dyDescent="0.2">
      <c r="A10" s="166"/>
      <c r="B10" s="67"/>
      <c r="C10" s="24"/>
      <c r="E10" s="23"/>
      <c r="F10" s="24"/>
    </row>
    <row r="11" spans="1:6" s="216" customFormat="1" x14ac:dyDescent="0.2">
      <c r="A11" s="211"/>
      <c r="B11" s="212"/>
      <c r="C11" s="213"/>
      <c r="D11" s="214"/>
      <c r="E11" s="213"/>
      <c r="F11" s="215"/>
    </row>
    <row r="12" spans="1:6" s="216" customFormat="1" x14ac:dyDescent="0.2">
      <c r="A12" s="217">
        <v>1</v>
      </c>
      <c r="B12" s="218" t="s">
        <v>323</v>
      </c>
      <c r="C12" s="219"/>
      <c r="D12" s="220"/>
      <c r="E12" s="219"/>
      <c r="F12" s="219"/>
    </row>
    <row r="13" spans="1:6" s="216" customFormat="1" x14ac:dyDescent="0.2">
      <c r="A13" s="221"/>
      <c r="B13" s="222" t="s">
        <v>322</v>
      </c>
      <c r="F13" s="223"/>
    </row>
    <row r="14" spans="1:6" s="216" customFormat="1" x14ac:dyDescent="0.2">
      <c r="A14" s="221"/>
      <c r="B14" s="222"/>
      <c r="C14" s="219">
        <v>97.9</v>
      </c>
      <c r="D14" s="220" t="s">
        <v>317</v>
      </c>
      <c r="E14" s="241"/>
      <c r="F14" s="219">
        <f>+C14*E14</f>
        <v>0</v>
      </c>
    </row>
    <row r="15" spans="1:6" s="216" customFormat="1" x14ac:dyDescent="0.2">
      <c r="A15" s="224"/>
      <c r="B15" s="225"/>
      <c r="C15" s="226"/>
      <c r="D15" s="227"/>
      <c r="E15" s="226"/>
      <c r="F15" s="226"/>
    </row>
    <row r="16" spans="1:6" s="216" customFormat="1" x14ac:dyDescent="0.2">
      <c r="A16" s="217"/>
      <c r="B16" s="222"/>
      <c r="C16" s="219"/>
      <c r="D16" s="220"/>
      <c r="E16" s="219"/>
      <c r="F16" s="219"/>
    </row>
    <row r="17" spans="1:6" s="216" customFormat="1" x14ac:dyDescent="0.2">
      <c r="A17" s="217">
        <f>1+A12</f>
        <v>2</v>
      </c>
      <c r="B17" s="218" t="s">
        <v>321</v>
      </c>
      <c r="C17" s="219"/>
      <c r="D17" s="220"/>
      <c r="E17" s="219"/>
      <c r="F17" s="219"/>
    </row>
    <row r="18" spans="1:6" s="216" customFormat="1" ht="38.25" x14ac:dyDescent="0.2">
      <c r="A18" s="221"/>
      <c r="B18" s="222" t="s">
        <v>320</v>
      </c>
      <c r="F18" s="223"/>
    </row>
    <row r="19" spans="1:6" s="216" customFormat="1" x14ac:dyDescent="0.2">
      <c r="A19" s="221"/>
      <c r="B19" s="222"/>
      <c r="C19" s="219">
        <v>39.700000000000003</v>
      </c>
      <c r="D19" s="220" t="s">
        <v>216</v>
      </c>
      <c r="E19" s="241"/>
      <c r="F19" s="219">
        <f>+C19*E19</f>
        <v>0</v>
      </c>
    </row>
    <row r="20" spans="1:6" s="216" customFormat="1" x14ac:dyDescent="0.2">
      <c r="A20" s="224"/>
      <c r="B20" s="225"/>
      <c r="C20" s="226"/>
      <c r="D20" s="227"/>
      <c r="E20" s="226"/>
      <c r="F20" s="226"/>
    </row>
    <row r="21" spans="1:6" s="216" customFormat="1" x14ac:dyDescent="0.2">
      <c r="A21" s="217"/>
      <c r="B21" s="222"/>
      <c r="C21" s="219"/>
      <c r="D21" s="220"/>
      <c r="E21" s="219"/>
      <c r="F21" s="219"/>
    </row>
    <row r="22" spans="1:6" s="216" customFormat="1" x14ac:dyDescent="0.2">
      <c r="A22" s="217">
        <f>1+A17</f>
        <v>3</v>
      </c>
      <c r="B22" s="218" t="s">
        <v>319</v>
      </c>
      <c r="C22" s="219"/>
      <c r="D22" s="220"/>
      <c r="E22" s="219"/>
      <c r="F22" s="219"/>
    </row>
    <row r="23" spans="1:6" s="216" customFormat="1" ht="38.25" x14ac:dyDescent="0.2">
      <c r="A23" s="221"/>
      <c r="B23" s="222" t="s">
        <v>318</v>
      </c>
      <c r="F23" s="223"/>
    </row>
    <row r="24" spans="1:6" s="216" customFormat="1" x14ac:dyDescent="0.2">
      <c r="A24" s="221"/>
      <c r="B24" s="222"/>
      <c r="C24" s="219">
        <v>14</v>
      </c>
      <c r="D24" s="228" t="s">
        <v>317</v>
      </c>
      <c r="E24" s="241"/>
      <c r="F24" s="219">
        <f>+C24*E24</f>
        <v>0</v>
      </c>
    </row>
    <row r="25" spans="1:6" s="216" customFormat="1" x14ac:dyDescent="0.2">
      <c r="A25" s="224"/>
      <c r="B25" s="225"/>
      <c r="C25" s="226"/>
      <c r="D25" s="227"/>
      <c r="E25" s="226"/>
      <c r="F25" s="226"/>
    </row>
    <row r="26" spans="1:6" s="216" customFormat="1" x14ac:dyDescent="0.2">
      <c r="A26" s="221"/>
      <c r="B26" s="222"/>
      <c r="C26" s="219"/>
      <c r="D26" s="220"/>
      <c r="E26" s="219"/>
      <c r="F26" s="219"/>
    </row>
    <row r="27" spans="1:6" s="216" customFormat="1" x14ac:dyDescent="0.2">
      <c r="A27" s="217">
        <f>1+A22</f>
        <v>4</v>
      </c>
      <c r="B27" s="218" t="s">
        <v>316</v>
      </c>
      <c r="C27" s="219"/>
      <c r="D27" s="220"/>
      <c r="E27" s="219"/>
      <c r="F27" s="219"/>
    </row>
    <row r="28" spans="1:6" s="216" customFormat="1" ht="63.75" x14ac:dyDescent="0.2">
      <c r="A28" s="221"/>
      <c r="B28" s="222" t="s">
        <v>315</v>
      </c>
      <c r="F28" s="223"/>
    </row>
    <row r="29" spans="1:6" s="216" customFormat="1" x14ac:dyDescent="0.2">
      <c r="A29" s="221"/>
      <c r="B29" s="222"/>
      <c r="C29" s="219">
        <v>1</v>
      </c>
      <c r="D29" s="220" t="s">
        <v>123</v>
      </c>
      <c r="E29" s="241"/>
      <c r="F29" s="219">
        <f>+C29*E29</f>
        <v>0</v>
      </c>
    </row>
    <row r="30" spans="1:6" s="216" customFormat="1" x14ac:dyDescent="0.2">
      <c r="A30" s="224"/>
      <c r="B30" s="225"/>
      <c r="C30" s="226"/>
      <c r="D30" s="227"/>
      <c r="E30" s="226"/>
      <c r="F30" s="226"/>
    </row>
    <row r="31" spans="1:6" s="216" customFormat="1" x14ac:dyDescent="0.2">
      <c r="A31" s="221"/>
      <c r="B31" s="222"/>
      <c r="C31" s="219"/>
      <c r="D31" s="220"/>
      <c r="E31" s="219"/>
      <c r="F31" s="219"/>
    </row>
    <row r="32" spans="1:6" s="216" customFormat="1" x14ac:dyDescent="0.2">
      <c r="A32" s="217">
        <f>1+A27</f>
        <v>5</v>
      </c>
      <c r="B32" s="218" t="s">
        <v>314</v>
      </c>
      <c r="C32" s="219"/>
      <c r="D32" s="220"/>
      <c r="E32" s="219"/>
      <c r="F32" s="219"/>
    </row>
    <row r="33" spans="1:6" s="216" customFormat="1" ht="63.75" x14ac:dyDescent="0.2">
      <c r="A33" s="217"/>
      <c r="B33" s="222" t="s">
        <v>313</v>
      </c>
      <c r="F33" s="223"/>
    </row>
    <row r="34" spans="1:6" s="216" customFormat="1" x14ac:dyDescent="0.2">
      <c r="A34" s="217"/>
      <c r="B34" s="222"/>
      <c r="C34" s="219">
        <v>2.2911799999999998</v>
      </c>
      <c r="D34" s="220" t="s">
        <v>273</v>
      </c>
      <c r="E34" s="241"/>
      <c r="F34" s="219">
        <f>+C34*E34</f>
        <v>0</v>
      </c>
    </row>
    <row r="35" spans="1:6" s="216" customFormat="1" x14ac:dyDescent="0.2">
      <c r="A35" s="224"/>
      <c r="B35" s="225"/>
      <c r="C35" s="226"/>
      <c r="D35" s="227"/>
      <c r="E35" s="226"/>
      <c r="F35" s="226"/>
    </row>
    <row r="36" spans="1:6" s="216" customFormat="1" x14ac:dyDescent="0.2">
      <c r="A36" s="221"/>
      <c r="B36" s="222"/>
      <c r="C36" s="219"/>
      <c r="D36" s="220"/>
      <c r="E36" s="219"/>
      <c r="F36" s="219"/>
    </row>
    <row r="37" spans="1:6" s="216" customFormat="1" x14ac:dyDescent="0.2">
      <c r="A37" s="217">
        <f>1+A32</f>
        <v>6</v>
      </c>
      <c r="B37" s="218" t="s">
        <v>312</v>
      </c>
      <c r="C37" s="219"/>
      <c r="D37" s="220"/>
      <c r="E37" s="219"/>
      <c r="F37" s="219"/>
    </row>
    <row r="38" spans="1:6" s="216" customFormat="1" ht="38.25" x14ac:dyDescent="0.2">
      <c r="A38" s="221"/>
      <c r="B38" s="222" t="s">
        <v>311</v>
      </c>
      <c r="F38" s="223"/>
    </row>
    <row r="39" spans="1:6" s="216" customFormat="1" x14ac:dyDescent="0.2">
      <c r="A39" s="221"/>
      <c r="B39" s="222"/>
      <c r="C39" s="219">
        <v>1</v>
      </c>
      <c r="D39" s="220" t="s">
        <v>123</v>
      </c>
      <c r="E39" s="241"/>
      <c r="F39" s="219">
        <f>+C39*E39</f>
        <v>0</v>
      </c>
    </row>
    <row r="40" spans="1:6" s="216" customFormat="1" x14ac:dyDescent="0.2">
      <c r="A40" s="224"/>
      <c r="B40" s="225"/>
      <c r="C40" s="226"/>
      <c r="D40" s="227"/>
      <c r="E40" s="226"/>
      <c r="F40" s="226"/>
    </row>
    <row r="41" spans="1:6" s="216" customFormat="1" x14ac:dyDescent="0.2">
      <c r="A41" s="221"/>
      <c r="B41" s="222"/>
      <c r="C41" s="219"/>
      <c r="D41" s="220"/>
      <c r="E41" s="219"/>
      <c r="F41" s="219"/>
    </row>
    <row r="42" spans="1:6" s="216" customFormat="1" x14ac:dyDescent="0.2">
      <c r="A42" s="217">
        <f>1+A37</f>
        <v>7</v>
      </c>
      <c r="B42" s="218" t="s">
        <v>310</v>
      </c>
      <c r="C42" s="219"/>
      <c r="D42" s="220"/>
      <c r="E42" s="219"/>
      <c r="F42" s="219"/>
    </row>
    <row r="43" spans="1:6" s="216" customFormat="1" ht="51" x14ac:dyDescent="0.2">
      <c r="A43" s="217"/>
      <c r="B43" s="222" t="s">
        <v>309</v>
      </c>
      <c r="F43" s="223"/>
    </row>
    <row r="44" spans="1:6" s="216" customFormat="1" x14ac:dyDescent="0.2">
      <c r="A44" s="217"/>
      <c r="B44" s="222"/>
      <c r="C44" s="219">
        <v>4.32</v>
      </c>
      <c r="D44" s="220" t="s">
        <v>273</v>
      </c>
      <c r="E44" s="241"/>
      <c r="F44" s="219">
        <f>+C44*E44</f>
        <v>0</v>
      </c>
    </row>
    <row r="45" spans="1:6" s="216" customFormat="1" x14ac:dyDescent="0.2">
      <c r="A45" s="224"/>
      <c r="B45" s="225"/>
      <c r="C45" s="226"/>
      <c r="D45" s="227"/>
      <c r="E45" s="226"/>
      <c r="F45" s="226"/>
    </row>
    <row r="46" spans="1:6" s="216" customFormat="1" x14ac:dyDescent="0.2">
      <c r="A46" s="221"/>
      <c r="B46" s="222"/>
      <c r="C46" s="219"/>
      <c r="D46" s="220"/>
      <c r="E46" s="219"/>
      <c r="F46" s="219"/>
    </row>
    <row r="47" spans="1:6" s="216" customFormat="1" x14ac:dyDescent="0.2">
      <c r="A47" s="217">
        <f>1+A42</f>
        <v>8</v>
      </c>
      <c r="B47" s="218" t="s">
        <v>308</v>
      </c>
      <c r="C47" s="219"/>
      <c r="D47" s="220"/>
      <c r="E47" s="219"/>
      <c r="F47" s="219"/>
    </row>
    <row r="48" spans="1:6" s="216" customFormat="1" ht="38.25" x14ac:dyDescent="0.2">
      <c r="A48" s="221"/>
      <c r="B48" s="222" t="s">
        <v>307</v>
      </c>
      <c r="F48" s="223"/>
    </row>
    <row r="49" spans="1:6" s="216" customFormat="1" x14ac:dyDescent="0.2">
      <c r="A49" s="221"/>
      <c r="B49" s="222"/>
      <c r="C49" s="219">
        <v>3.2</v>
      </c>
      <c r="D49" s="220" t="s">
        <v>273</v>
      </c>
      <c r="E49" s="241"/>
      <c r="F49" s="219">
        <f>+C49*E49</f>
        <v>0</v>
      </c>
    </row>
    <row r="50" spans="1:6" s="216" customFormat="1" x14ac:dyDescent="0.2">
      <c r="A50" s="224"/>
      <c r="B50" s="225"/>
      <c r="C50" s="226"/>
      <c r="D50" s="227"/>
      <c r="E50" s="226"/>
      <c r="F50" s="226"/>
    </row>
    <row r="51" spans="1:6" s="216" customFormat="1" x14ac:dyDescent="0.2">
      <c r="A51" s="211"/>
      <c r="B51" s="212"/>
      <c r="C51" s="213"/>
      <c r="D51" s="214"/>
      <c r="E51" s="213"/>
      <c r="F51" s="213"/>
    </row>
    <row r="52" spans="1:6" s="216" customFormat="1" x14ac:dyDescent="0.2">
      <c r="A52" s="217">
        <f>1+A47</f>
        <v>9</v>
      </c>
      <c r="B52" s="218" t="s">
        <v>306</v>
      </c>
      <c r="C52" s="219"/>
      <c r="D52" s="220"/>
      <c r="E52" s="219"/>
      <c r="F52" s="219"/>
    </row>
    <row r="53" spans="1:6" s="216" customFormat="1" ht="51" x14ac:dyDescent="0.2">
      <c r="A53" s="221"/>
      <c r="B53" s="222" t="s">
        <v>305</v>
      </c>
      <c r="F53" s="223"/>
    </row>
    <row r="54" spans="1:6" s="216" customFormat="1" x14ac:dyDescent="0.2">
      <c r="A54" s="221"/>
      <c r="B54" s="222"/>
      <c r="C54" s="219">
        <v>110.99</v>
      </c>
      <c r="D54" s="220" t="s">
        <v>273</v>
      </c>
      <c r="E54" s="241"/>
      <c r="F54" s="219">
        <f>+C54*E54</f>
        <v>0</v>
      </c>
    </row>
    <row r="55" spans="1:6" s="216" customFormat="1" x14ac:dyDescent="0.2">
      <c r="A55" s="224"/>
      <c r="B55" s="225"/>
      <c r="C55" s="226"/>
      <c r="D55" s="227"/>
      <c r="E55" s="226"/>
      <c r="F55" s="226"/>
    </row>
    <row r="56" spans="1:6" s="216" customFormat="1" x14ac:dyDescent="0.2">
      <c r="A56" s="217"/>
      <c r="B56" s="222"/>
      <c r="C56" s="219"/>
      <c r="D56" s="220"/>
      <c r="E56" s="219"/>
      <c r="F56" s="219"/>
    </row>
    <row r="57" spans="1:6" s="216" customFormat="1" x14ac:dyDescent="0.2">
      <c r="A57" s="217">
        <f>1+A52</f>
        <v>10</v>
      </c>
      <c r="B57" s="218" t="s">
        <v>304</v>
      </c>
      <c r="C57" s="219"/>
      <c r="D57" s="220"/>
      <c r="E57" s="219"/>
      <c r="F57" s="219"/>
    </row>
    <row r="58" spans="1:6" s="216" customFormat="1" ht="51" x14ac:dyDescent="0.2">
      <c r="A58" s="221"/>
      <c r="B58" s="222" t="s">
        <v>303</v>
      </c>
      <c r="F58" s="223"/>
    </row>
    <row r="59" spans="1:6" s="216" customFormat="1" x14ac:dyDescent="0.2">
      <c r="A59" s="221"/>
      <c r="B59" s="222"/>
      <c r="C59" s="219">
        <v>10</v>
      </c>
      <c r="D59" s="220" t="s">
        <v>273</v>
      </c>
      <c r="E59" s="241"/>
      <c r="F59" s="219">
        <f>+C59*E59</f>
        <v>0</v>
      </c>
    </row>
    <row r="60" spans="1:6" s="216" customFormat="1" x14ac:dyDescent="0.2">
      <c r="A60" s="224"/>
      <c r="B60" s="225"/>
      <c r="C60" s="226"/>
      <c r="D60" s="227"/>
      <c r="E60" s="226"/>
      <c r="F60" s="226"/>
    </row>
    <row r="61" spans="1:6" s="216" customFormat="1" x14ac:dyDescent="0.2">
      <c r="A61" s="217"/>
      <c r="B61" s="222"/>
      <c r="C61" s="219"/>
      <c r="D61" s="220"/>
      <c r="E61" s="219"/>
      <c r="F61" s="219"/>
    </row>
    <row r="62" spans="1:6" s="216" customFormat="1" ht="25.5" x14ac:dyDescent="0.2">
      <c r="A62" s="217">
        <f>1+A57</f>
        <v>11</v>
      </c>
      <c r="B62" s="218" t="s">
        <v>302</v>
      </c>
      <c r="C62" s="219"/>
      <c r="D62" s="220"/>
      <c r="E62" s="219"/>
      <c r="F62" s="219"/>
    </row>
    <row r="63" spans="1:6" s="216" customFormat="1" ht="51" x14ac:dyDescent="0.2">
      <c r="A63" s="221"/>
      <c r="B63" s="222" t="s">
        <v>301</v>
      </c>
      <c r="F63" s="223"/>
    </row>
    <row r="64" spans="1:6" s="216" customFormat="1" x14ac:dyDescent="0.2">
      <c r="A64" s="221"/>
      <c r="B64" s="222"/>
      <c r="C64" s="219">
        <v>2.1</v>
      </c>
      <c r="D64" s="220" t="s">
        <v>273</v>
      </c>
      <c r="E64" s="241"/>
      <c r="F64" s="219">
        <f>+C64*E64</f>
        <v>0</v>
      </c>
    </row>
    <row r="65" spans="1:6" s="216" customFormat="1" x14ac:dyDescent="0.2">
      <c r="A65" s="224"/>
      <c r="B65" s="225"/>
      <c r="C65" s="226"/>
      <c r="D65" s="227"/>
      <c r="E65" s="226"/>
      <c r="F65" s="226"/>
    </row>
    <row r="66" spans="1:6" s="216" customFormat="1" x14ac:dyDescent="0.2">
      <c r="A66" s="217"/>
      <c r="B66" s="222"/>
      <c r="C66" s="219"/>
      <c r="D66" s="220"/>
      <c r="E66" s="219"/>
      <c r="F66" s="219"/>
    </row>
    <row r="67" spans="1:6" s="216" customFormat="1" x14ac:dyDescent="0.2">
      <c r="A67" s="217">
        <f>1+A62</f>
        <v>12</v>
      </c>
      <c r="B67" s="218" t="s">
        <v>300</v>
      </c>
      <c r="C67" s="219"/>
      <c r="D67" s="220"/>
      <c r="E67" s="219"/>
      <c r="F67" s="219"/>
    </row>
    <row r="68" spans="1:6" s="216" customFormat="1" ht="51" x14ac:dyDescent="0.2">
      <c r="A68" s="221"/>
      <c r="B68" s="222" t="s">
        <v>299</v>
      </c>
      <c r="F68" s="223"/>
    </row>
    <row r="69" spans="1:6" s="216" customFormat="1" x14ac:dyDescent="0.2">
      <c r="A69" s="221"/>
      <c r="B69" s="222"/>
      <c r="C69" s="219">
        <v>50</v>
      </c>
      <c r="D69" s="220" t="s">
        <v>273</v>
      </c>
      <c r="E69" s="241"/>
      <c r="F69" s="219">
        <f>+C69*E69</f>
        <v>0</v>
      </c>
    </row>
    <row r="70" spans="1:6" s="216" customFormat="1" x14ac:dyDescent="0.2">
      <c r="A70" s="224"/>
      <c r="B70" s="225"/>
      <c r="C70" s="226"/>
      <c r="D70" s="227"/>
      <c r="E70" s="226"/>
      <c r="F70" s="226"/>
    </row>
    <row r="71" spans="1:6" s="216" customFormat="1" x14ac:dyDescent="0.2">
      <c r="A71" s="217"/>
      <c r="B71" s="222"/>
      <c r="C71" s="219"/>
      <c r="D71" s="220"/>
      <c r="E71" s="219"/>
      <c r="F71" s="219"/>
    </row>
    <row r="72" spans="1:6" s="216" customFormat="1" x14ac:dyDescent="0.2">
      <c r="A72" s="217">
        <f>1+A67</f>
        <v>13</v>
      </c>
      <c r="B72" s="218" t="s">
        <v>298</v>
      </c>
      <c r="C72" s="219"/>
      <c r="D72" s="220"/>
      <c r="E72" s="219"/>
      <c r="F72" s="219"/>
    </row>
    <row r="73" spans="1:6" s="216" customFormat="1" ht="51" x14ac:dyDescent="0.2">
      <c r="A73" s="221"/>
      <c r="B73" s="222" t="s">
        <v>297</v>
      </c>
      <c r="F73" s="223"/>
    </row>
    <row r="74" spans="1:6" s="216" customFormat="1" x14ac:dyDescent="0.2">
      <c r="A74" s="221"/>
      <c r="B74" s="222"/>
      <c r="C74" s="219">
        <v>70.989999999999995</v>
      </c>
      <c r="D74" s="220" t="s">
        <v>273</v>
      </c>
      <c r="E74" s="241"/>
      <c r="F74" s="219">
        <f>+C74*E74</f>
        <v>0</v>
      </c>
    </row>
    <row r="75" spans="1:6" s="216" customFormat="1" x14ac:dyDescent="0.2">
      <c r="A75" s="224"/>
      <c r="B75" s="225"/>
      <c r="C75" s="226"/>
      <c r="D75" s="227"/>
      <c r="E75" s="226"/>
      <c r="F75" s="226"/>
    </row>
    <row r="76" spans="1:6" s="216" customFormat="1" x14ac:dyDescent="0.2">
      <c r="A76" s="229"/>
      <c r="B76" s="230"/>
      <c r="C76" s="213"/>
      <c r="D76" s="214"/>
      <c r="E76" s="213"/>
      <c r="F76" s="213"/>
    </row>
    <row r="77" spans="1:6" s="216" customFormat="1" x14ac:dyDescent="0.2">
      <c r="A77" s="217">
        <f>1+A72</f>
        <v>14</v>
      </c>
      <c r="B77" s="218" t="s">
        <v>296</v>
      </c>
      <c r="C77" s="219"/>
      <c r="D77" s="220"/>
      <c r="E77" s="219"/>
      <c r="F77" s="219"/>
    </row>
    <row r="78" spans="1:6" s="216" customFormat="1" ht="25.5" x14ac:dyDescent="0.2">
      <c r="A78" s="217"/>
      <c r="B78" s="222" t="s">
        <v>295</v>
      </c>
      <c r="C78" s="219"/>
      <c r="D78" s="220"/>
      <c r="E78" s="219"/>
      <c r="F78" s="219"/>
    </row>
    <row r="79" spans="1:6" s="216" customFormat="1" x14ac:dyDescent="0.2">
      <c r="A79" s="217"/>
      <c r="B79" s="231"/>
      <c r="C79" s="219">
        <v>3.2</v>
      </c>
      <c r="D79" s="228" t="s">
        <v>216</v>
      </c>
      <c r="E79" s="241"/>
      <c r="F79" s="219">
        <f>+C79*E79</f>
        <v>0</v>
      </c>
    </row>
    <row r="80" spans="1:6" s="216" customFormat="1" x14ac:dyDescent="0.2">
      <c r="A80" s="232"/>
      <c r="B80" s="233"/>
      <c r="C80" s="226"/>
      <c r="D80" s="227"/>
      <c r="E80" s="226"/>
      <c r="F80" s="226"/>
    </row>
    <row r="81" spans="1:7" s="216" customFormat="1" x14ac:dyDescent="0.2">
      <c r="A81" s="229"/>
      <c r="B81" s="212"/>
      <c r="C81" s="213"/>
      <c r="D81" s="214"/>
      <c r="E81" s="213"/>
      <c r="F81" s="213"/>
    </row>
    <row r="82" spans="1:7" s="216" customFormat="1" x14ac:dyDescent="0.2">
      <c r="A82" s="217">
        <f>1+A77</f>
        <v>15</v>
      </c>
      <c r="B82" s="218" t="s">
        <v>294</v>
      </c>
      <c r="C82" s="219"/>
      <c r="D82" s="220"/>
      <c r="E82" s="219"/>
      <c r="F82" s="219"/>
    </row>
    <row r="83" spans="1:7" s="216" customFormat="1" ht="38.25" x14ac:dyDescent="0.2">
      <c r="A83" s="217"/>
      <c r="B83" s="222" t="s">
        <v>293</v>
      </c>
      <c r="C83" s="219"/>
      <c r="D83" s="220"/>
      <c r="E83" s="219"/>
      <c r="F83" s="219"/>
    </row>
    <row r="84" spans="1:7" s="216" customFormat="1" x14ac:dyDescent="0.2">
      <c r="A84" s="217"/>
      <c r="B84" s="222"/>
      <c r="C84" s="219">
        <v>15.96</v>
      </c>
      <c r="D84" s="220" t="s">
        <v>216</v>
      </c>
      <c r="E84" s="241"/>
      <c r="F84" s="219">
        <f>+C84*E84</f>
        <v>0</v>
      </c>
    </row>
    <row r="85" spans="1:7" s="216" customFormat="1" x14ac:dyDescent="0.2">
      <c r="A85" s="224"/>
      <c r="B85" s="225"/>
      <c r="C85" s="226"/>
      <c r="D85" s="227"/>
      <c r="E85" s="226"/>
      <c r="F85" s="226"/>
    </row>
    <row r="86" spans="1:7" s="216" customFormat="1" x14ac:dyDescent="0.2">
      <c r="A86" s="229"/>
      <c r="B86" s="212"/>
      <c r="C86" s="213"/>
      <c r="D86" s="214"/>
      <c r="E86" s="213"/>
      <c r="F86" s="213"/>
    </row>
    <row r="87" spans="1:7" s="216" customFormat="1" x14ac:dyDescent="0.2">
      <c r="A87" s="217">
        <f>1+A82</f>
        <v>16</v>
      </c>
      <c r="B87" s="218" t="s">
        <v>292</v>
      </c>
      <c r="C87" s="219"/>
      <c r="D87" s="220"/>
      <c r="E87" s="219"/>
      <c r="F87" s="219"/>
    </row>
    <row r="88" spans="1:7" s="216" customFormat="1" ht="25.5" x14ac:dyDescent="0.2">
      <c r="A88" s="221"/>
      <c r="B88" s="222" t="s">
        <v>291</v>
      </c>
      <c r="C88" s="219"/>
      <c r="D88" s="220"/>
      <c r="F88" s="223"/>
    </row>
    <row r="89" spans="1:7" s="216" customFormat="1" x14ac:dyDescent="0.2">
      <c r="A89" s="221"/>
      <c r="B89" s="222"/>
      <c r="C89" s="219">
        <v>73.09</v>
      </c>
      <c r="D89" s="220" t="s">
        <v>273</v>
      </c>
      <c r="E89" s="241"/>
      <c r="F89" s="219">
        <f>+C89*E89</f>
        <v>0</v>
      </c>
      <c r="G89" s="223"/>
    </row>
    <row r="90" spans="1:7" s="216" customFormat="1" x14ac:dyDescent="0.2">
      <c r="A90" s="224"/>
      <c r="B90" s="225"/>
      <c r="C90" s="226"/>
      <c r="D90" s="227"/>
      <c r="E90" s="226"/>
      <c r="F90" s="226"/>
    </row>
    <row r="91" spans="1:7" s="216" customFormat="1" x14ac:dyDescent="0.2">
      <c r="A91" s="229"/>
      <c r="B91" s="212"/>
      <c r="C91" s="213"/>
      <c r="D91" s="214"/>
      <c r="E91" s="213"/>
      <c r="F91" s="213"/>
    </row>
    <row r="92" spans="1:7" s="216" customFormat="1" x14ac:dyDescent="0.2">
      <c r="A92" s="217">
        <f>1+A87</f>
        <v>17</v>
      </c>
      <c r="B92" s="218" t="s">
        <v>290</v>
      </c>
      <c r="C92" s="219"/>
      <c r="D92" s="220"/>
      <c r="E92" s="219"/>
      <c r="F92" s="219"/>
    </row>
    <row r="93" spans="1:7" s="216" customFormat="1" ht="51" x14ac:dyDescent="0.2">
      <c r="A93" s="217"/>
      <c r="B93" s="222" t="s">
        <v>289</v>
      </c>
      <c r="C93" s="219"/>
      <c r="D93" s="220"/>
      <c r="E93" s="219"/>
      <c r="F93" s="219"/>
    </row>
    <row r="94" spans="1:7" s="216" customFormat="1" x14ac:dyDescent="0.2">
      <c r="A94" s="217"/>
      <c r="B94" s="222"/>
      <c r="C94" s="219">
        <v>1.36</v>
      </c>
      <c r="D94" s="228" t="s">
        <v>273</v>
      </c>
      <c r="E94" s="241"/>
      <c r="F94" s="219">
        <f>+C94*E94</f>
        <v>0</v>
      </c>
    </row>
    <row r="95" spans="1:7" s="216" customFormat="1" x14ac:dyDescent="0.2">
      <c r="A95" s="224"/>
      <c r="B95" s="225"/>
      <c r="C95" s="226"/>
      <c r="D95" s="227"/>
      <c r="E95" s="226"/>
      <c r="F95" s="226"/>
    </row>
    <row r="96" spans="1:7" s="216" customFormat="1" x14ac:dyDescent="0.2">
      <c r="A96" s="229"/>
      <c r="B96" s="212"/>
      <c r="C96" s="213"/>
      <c r="D96" s="214"/>
      <c r="E96" s="213"/>
      <c r="F96" s="213"/>
    </row>
    <row r="97" spans="1:8" s="216" customFormat="1" x14ac:dyDescent="0.2">
      <c r="A97" s="217">
        <f>1+A92</f>
        <v>18</v>
      </c>
      <c r="B97" s="218" t="s">
        <v>288</v>
      </c>
      <c r="C97" s="219"/>
      <c r="D97" s="220"/>
      <c r="E97" s="219"/>
      <c r="F97" s="219"/>
    </row>
    <row r="98" spans="1:8" s="216" customFormat="1" ht="76.5" x14ac:dyDescent="0.2">
      <c r="A98" s="217"/>
      <c r="B98" s="222" t="s">
        <v>287</v>
      </c>
      <c r="C98" s="219"/>
      <c r="D98" s="220"/>
      <c r="E98" s="219"/>
      <c r="F98" s="219"/>
    </row>
    <row r="99" spans="1:8" s="216" customFormat="1" x14ac:dyDescent="0.2">
      <c r="A99" s="217"/>
      <c r="B99" s="222"/>
      <c r="C99" s="219">
        <v>2.214</v>
      </c>
      <c r="D99" s="220" t="s">
        <v>273</v>
      </c>
      <c r="E99" s="241"/>
      <c r="F99" s="219">
        <f>+C99*E99</f>
        <v>0</v>
      </c>
    </row>
    <row r="100" spans="1:8" s="216" customFormat="1" x14ac:dyDescent="0.2">
      <c r="A100" s="224"/>
      <c r="B100" s="225"/>
      <c r="C100" s="226"/>
      <c r="D100" s="227"/>
      <c r="E100" s="226"/>
      <c r="F100" s="226"/>
      <c r="H100" s="234"/>
    </row>
    <row r="101" spans="1:8" s="216" customFormat="1" x14ac:dyDescent="0.2">
      <c r="A101" s="229"/>
      <c r="B101" s="212"/>
      <c r="C101" s="213"/>
      <c r="D101" s="214"/>
      <c r="E101" s="213"/>
      <c r="F101" s="213"/>
    </row>
    <row r="102" spans="1:8" s="216" customFormat="1" x14ac:dyDescent="0.2">
      <c r="A102" s="217">
        <f>1+A97</f>
        <v>19</v>
      </c>
      <c r="B102" s="218" t="s">
        <v>286</v>
      </c>
      <c r="C102" s="219"/>
      <c r="D102" s="220"/>
      <c r="E102" s="219"/>
      <c r="F102" s="219"/>
    </row>
    <row r="103" spans="1:8" s="216" customFormat="1" ht="76.5" x14ac:dyDescent="0.2">
      <c r="A103" s="217"/>
      <c r="B103" s="222" t="s">
        <v>285</v>
      </c>
      <c r="C103" s="219"/>
      <c r="D103" s="220"/>
      <c r="E103" s="219"/>
      <c r="F103" s="219"/>
    </row>
    <row r="104" spans="1:8" s="216" customFormat="1" x14ac:dyDescent="0.2">
      <c r="A104" s="217"/>
      <c r="B104" s="222"/>
      <c r="C104" s="219">
        <v>0.83</v>
      </c>
      <c r="D104" s="220" t="s">
        <v>273</v>
      </c>
      <c r="E104" s="241"/>
      <c r="F104" s="219">
        <f>+C104*E104</f>
        <v>0</v>
      </c>
    </row>
    <row r="105" spans="1:8" s="216" customFormat="1" x14ac:dyDescent="0.2">
      <c r="A105" s="224"/>
      <c r="B105" s="225"/>
      <c r="C105" s="226"/>
      <c r="D105" s="227"/>
      <c r="E105" s="226"/>
      <c r="F105" s="226"/>
      <c r="H105" s="234"/>
    </row>
    <row r="106" spans="1:8" s="216" customFormat="1" x14ac:dyDescent="0.2">
      <c r="A106" s="229"/>
      <c r="B106" s="212"/>
      <c r="C106" s="213"/>
      <c r="D106" s="214"/>
      <c r="E106" s="213"/>
      <c r="F106" s="213"/>
    </row>
    <row r="107" spans="1:8" s="216" customFormat="1" x14ac:dyDescent="0.2">
      <c r="A107" s="217">
        <f>1+A102</f>
        <v>20</v>
      </c>
      <c r="B107" s="218" t="s">
        <v>284</v>
      </c>
      <c r="C107" s="219"/>
      <c r="D107" s="220"/>
      <c r="E107" s="219"/>
      <c r="F107" s="219"/>
    </row>
    <row r="108" spans="1:8" s="216" customFormat="1" ht="76.5" x14ac:dyDescent="0.2">
      <c r="A108" s="217"/>
      <c r="B108" s="222" t="s">
        <v>283</v>
      </c>
      <c r="C108" s="219"/>
      <c r="D108" s="220"/>
      <c r="E108" s="219"/>
      <c r="F108" s="219"/>
    </row>
    <row r="109" spans="1:8" s="216" customFormat="1" x14ac:dyDescent="0.2">
      <c r="A109" s="217"/>
      <c r="B109" s="222"/>
      <c r="C109" s="219">
        <v>0.7</v>
      </c>
      <c r="D109" s="220" t="s">
        <v>273</v>
      </c>
      <c r="E109" s="241"/>
      <c r="F109" s="219">
        <f>+C109*E109</f>
        <v>0</v>
      </c>
    </row>
    <row r="110" spans="1:8" s="216" customFormat="1" x14ac:dyDescent="0.2">
      <c r="A110" s="224"/>
      <c r="B110" s="225"/>
      <c r="C110" s="226"/>
      <c r="D110" s="227"/>
      <c r="E110" s="226"/>
      <c r="F110" s="226"/>
    </row>
    <row r="111" spans="1:8" s="216" customFormat="1" x14ac:dyDescent="0.2">
      <c r="A111" s="229"/>
      <c r="B111" s="212"/>
      <c r="C111" s="213"/>
      <c r="D111" s="214"/>
      <c r="E111" s="213"/>
      <c r="F111" s="213"/>
    </row>
    <row r="112" spans="1:8" s="216" customFormat="1" x14ac:dyDescent="0.2">
      <c r="A112" s="217">
        <f>1+A107</f>
        <v>21</v>
      </c>
      <c r="B112" s="218" t="s">
        <v>282</v>
      </c>
      <c r="C112" s="219"/>
      <c r="D112" s="220"/>
      <c r="E112" s="219"/>
      <c r="F112" s="219"/>
    </row>
    <row r="113" spans="1:6" s="216" customFormat="1" ht="63.75" x14ac:dyDescent="0.2">
      <c r="A113" s="217"/>
      <c r="B113" s="222" t="s">
        <v>281</v>
      </c>
      <c r="C113" s="219"/>
      <c r="D113" s="220"/>
      <c r="E113" s="219"/>
      <c r="F113" s="219"/>
    </row>
    <row r="114" spans="1:6" s="216" customFormat="1" x14ac:dyDescent="0.2">
      <c r="A114" s="217"/>
      <c r="B114" s="222"/>
      <c r="C114" s="219">
        <v>8.66</v>
      </c>
      <c r="D114" s="220" t="s">
        <v>273</v>
      </c>
      <c r="E114" s="241"/>
      <c r="F114" s="219">
        <f>+C114*E114</f>
        <v>0</v>
      </c>
    </row>
    <row r="115" spans="1:6" s="216" customFormat="1" x14ac:dyDescent="0.2">
      <c r="A115" s="224"/>
      <c r="B115" s="225"/>
      <c r="C115" s="226"/>
      <c r="D115" s="227"/>
      <c r="E115" s="226"/>
      <c r="F115" s="226"/>
    </row>
    <row r="116" spans="1:6" s="216" customFormat="1" x14ac:dyDescent="0.2">
      <c r="A116" s="229"/>
      <c r="B116" s="212"/>
      <c r="C116" s="213"/>
      <c r="D116" s="214"/>
      <c r="E116" s="213"/>
      <c r="F116" s="213"/>
    </row>
    <row r="117" spans="1:6" s="216" customFormat="1" x14ac:dyDescent="0.2">
      <c r="A117" s="217">
        <f>1+A112</f>
        <v>22</v>
      </c>
      <c r="B117" s="218" t="s">
        <v>427</v>
      </c>
      <c r="C117" s="219"/>
      <c r="D117" s="220"/>
      <c r="E117" s="219"/>
      <c r="F117" s="219"/>
    </row>
    <row r="118" spans="1:6" s="216" customFormat="1" ht="76.5" x14ac:dyDescent="0.2">
      <c r="A118" s="217"/>
      <c r="B118" s="222" t="s">
        <v>280</v>
      </c>
      <c r="C118" s="219"/>
      <c r="D118" s="220"/>
      <c r="E118" s="219"/>
      <c r="F118" s="219"/>
    </row>
    <row r="119" spans="1:6" s="216" customFormat="1" x14ac:dyDescent="0.2">
      <c r="A119" s="217"/>
      <c r="B119" s="222"/>
      <c r="C119" s="219">
        <v>0.56999999999999995</v>
      </c>
      <c r="D119" s="220" t="s">
        <v>273</v>
      </c>
      <c r="E119" s="241"/>
      <c r="F119" s="219">
        <f>+C119*E119</f>
        <v>0</v>
      </c>
    </row>
    <row r="120" spans="1:6" s="216" customFormat="1" x14ac:dyDescent="0.2">
      <c r="A120" s="224"/>
      <c r="B120" s="225"/>
      <c r="C120" s="226"/>
      <c r="D120" s="227"/>
      <c r="E120" s="226"/>
      <c r="F120" s="226"/>
    </row>
    <row r="121" spans="1:6" s="216" customFormat="1" x14ac:dyDescent="0.2">
      <c r="A121" s="229"/>
      <c r="B121" s="212"/>
      <c r="C121" s="213"/>
      <c r="D121" s="214"/>
      <c r="E121" s="213"/>
      <c r="F121" s="213"/>
    </row>
    <row r="122" spans="1:6" s="216" customFormat="1" x14ac:dyDescent="0.2">
      <c r="A122" s="217">
        <f>1+A117</f>
        <v>23</v>
      </c>
      <c r="B122" s="218" t="s">
        <v>279</v>
      </c>
      <c r="C122" s="219"/>
      <c r="D122" s="220"/>
      <c r="E122" s="219"/>
      <c r="F122" s="219"/>
    </row>
    <row r="123" spans="1:6" s="216" customFormat="1" ht="76.5" x14ac:dyDescent="0.2">
      <c r="A123" s="217"/>
      <c r="B123" s="222" t="s">
        <v>278</v>
      </c>
      <c r="C123" s="219"/>
      <c r="D123" s="220"/>
      <c r="E123" s="219"/>
      <c r="F123" s="219"/>
    </row>
    <row r="124" spans="1:6" s="216" customFormat="1" x14ac:dyDescent="0.2">
      <c r="A124" s="217"/>
      <c r="B124" s="222"/>
      <c r="C124" s="219">
        <v>0.33</v>
      </c>
      <c r="D124" s="220" t="s">
        <v>273</v>
      </c>
      <c r="E124" s="241"/>
      <c r="F124" s="219">
        <f>+C124*E124</f>
        <v>0</v>
      </c>
    </row>
    <row r="125" spans="1:6" s="216" customFormat="1" x14ac:dyDescent="0.2">
      <c r="A125" s="224"/>
      <c r="B125" s="225"/>
      <c r="C125" s="226"/>
      <c r="D125" s="227"/>
      <c r="E125" s="226"/>
      <c r="F125" s="226"/>
    </row>
    <row r="126" spans="1:6" s="216" customFormat="1" x14ac:dyDescent="0.2">
      <c r="A126" s="229"/>
      <c r="B126" s="212"/>
      <c r="C126" s="213"/>
      <c r="D126" s="214"/>
      <c r="E126" s="213"/>
      <c r="F126" s="213"/>
    </row>
    <row r="127" spans="1:6" s="216" customFormat="1" ht="25.5" x14ac:dyDescent="0.2">
      <c r="A127" s="217">
        <f>1+A122</f>
        <v>24</v>
      </c>
      <c r="B127" s="218" t="s">
        <v>277</v>
      </c>
      <c r="C127" s="219"/>
      <c r="D127" s="220"/>
      <c r="E127" s="219"/>
      <c r="F127" s="219"/>
    </row>
    <row r="128" spans="1:6" s="216" customFormat="1" ht="76.5" x14ac:dyDescent="0.2">
      <c r="A128" s="217"/>
      <c r="B128" s="222" t="s">
        <v>276</v>
      </c>
      <c r="C128" s="219"/>
      <c r="D128" s="220"/>
      <c r="E128" s="219"/>
      <c r="F128" s="219"/>
    </row>
    <row r="129" spans="1:6" s="216" customFormat="1" x14ac:dyDescent="0.2">
      <c r="A129" s="217"/>
      <c r="B129" s="222"/>
      <c r="C129" s="219">
        <v>3.99</v>
      </c>
      <c r="D129" s="220" t="s">
        <v>273</v>
      </c>
      <c r="E129" s="241"/>
      <c r="F129" s="219">
        <f>+C129*E129</f>
        <v>0</v>
      </c>
    </row>
    <row r="130" spans="1:6" s="216" customFormat="1" x14ac:dyDescent="0.2">
      <c r="A130" s="224"/>
      <c r="B130" s="225"/>
      <c r="C130" s="226"/>
      <c r="D130" s="227"/>
      <c r="E130" s="226"/>
      <c r="F130" s="226"/>
    </row>
    <row r="131" spans="1:6" s="216" customFormat="1" x14ac:dyDescent="0.2">
      <c r="A131" s="229"/>
      <c r="B131" s="212"/>
      <c r="C131" s="213"/>
      <c r="D131" s="214"/>
      <c r="E131" s="213"/>
      <c r="F131" s="213"/>
    </row>
    <row r="132" spans="1:6" s="216" customFormat="1" x14ac:dyDescent="0.2">
      <c r="A132" s="217">
        <f>1+A127</f>
        <v>25</v>
      </c>
      <c r="B132" s="218" t="s">
        <v>275</v>
      </c>
      <c r="C132" s="219"/>
      <c r="D132" s="220"/>
      <c r="E132" s="219"/>
      <c r="F132" s="219"/>
    </row>
    <row r="133" spans="1:6" s="216" customFormat="1" ht="76.5" x14ac:dyDescent="0.2">
      <c r="A133" s="217"/>
      <c r="B133" s="222" t="s">
        <v>274</v>
      </c>
      <c r="C133" s="219"/>
      <c r="D133" s="220"/>
      <c r="E133" s="219"/>
      <c r="F133" s="219"/>
    </row>
    <row r="134" spans="1:6" s="216" customFormat="1" x14ac:dyDescent="0.2">
      <c r="A134" s="217"/>
      <c r="B134" s="222"/>
      <c r="C134" s="219">
        <v>0.32</v>
      </c>
      <c r="D134" s="220" t="s">
        <v>273</v>
      </c>
      <c r="E134" s="241"/>
      <c r="F134" s="219">
        <f>+C134*E134</f>
        <v>0</v>
      </c>
    </row>
    <row r="135" spans="1:6" s="216" customFormat="1" x14ac:dyDescent="0.2">
      <c r="A135" s="224"/>
      <c r="B135" s="225"/>
      <c r="C135" s="226"/>
      <c r="D135" s="227"/>
      <c r="E135" s="226"/>
      <c r="F135" s="226"/>
    </row>
    <row r="136" spans="1:6" s="216" customFormat="1" x14ac:dyDescent="0.2">
      <c r="A136" s="229"/>
      <c r="B136" s="212"/>
      <c r="C136" s="213"/>
      <c r="D136" s="214"/>
      <c r="E136" s="213"/>
      <c r="F136" s="213"/>
    </row>
    <row r="137" spans="1:6" s="216" customFormat="1" x14ac:dyDescent="0.2">
      <c r="A137" s="217">
        <f>1+A132</f>
        <v>26</v>
      </c>
      <c r="B137" s="218" t="s">
        <v>272</v>
      </c>
      <c r="C137" s="219"/>
      <c r="D137" s="220"/>
      <c r="E137" s="235"/>
      <c r="F137" s="235"/>
    </row>
    <row r="138" spans="1:6" s="216" customFormat="1" ht="25.5" x14ac:dyDescent="0.2">
      <c r="A138" s="217"/>
      <c r="B138" s="222" t="s">
        <v>271</v>
      </c>
      <c r="C138" s="219"/>
      <c r="D138" s="220"/>
      <c r="E138" s="235"/>
      <c r="F138" s="235"/>
    </row>
    <row r="139" spans="1:6" s="216" customFormat="1" x14ac:dyDescent="0.2">
      <c r="A139" s="217"/>
      <c r="B139" s="222"/>
      <c r="C139" s="219">
        <v>1255.6199999999999</v>
      </c>
      <c r="D139" s="220" t="s">
        <v>28</v>
      </c>
      <c r="E139" s="241"/>
      <c r="F139" s="219">
        <f>+C139*E139</f>
        <v>0</v>
      </c>
    </row>
    <row r="140" spans="1:6" s="216" customFormat="1" x14ac:dyDescent="0.2">
      <c r="A140" s="224"/>
      <c r="B140" s="225"/>
      <c r="C140" s="226"/>
      <c r="D140" s="227"/>
      <c r="E140" s="226"/>
      <c r="F140" s="226"/>
    </row>
    <row r="141" spans="1:6" s="216" customFormat="1" x14ac:dyDescent="0.2">
      <c r="A141" s="229"/>
      <c r="B141" s="212"/>
      <c r="C141" s="213"/>
      <c r="D141" s="214"/>
      <c r="E141" s="213"/>
      <c r="F141" s="213"/>
    </row>
    <row r="142" spans="1:6" s="216" customFormat="1" x14ac:dyDescent="0.2">
      <c r="A142" s="217">
        <f>1+A137</f>
        <v>27</v>
      </c>
      <c r="B142" s="218" t="s">
        <v>270</v>
      </c>
      <c r="C142" s="219"/>
      <c r="D142" s="220"/>
      <c r="E142" s="219"/>
      <c r="F142" s="219"/>
    </row>
    <row r="143" spans="1:6" s="216" customFormat="1" ht="25.5" x14ac:dyDescent="0.2">
      <c r="A143" s="217"/>
      <c r="B143" s="222" t="s">
        <v>269</v>
      </c>
      <c r="C143" s="219"/>
      <c r="D143" s="220"/>
      <c r="E143" s="219"/>
      <c r="F143" s="219"/>
    </row>
    <row r="144" spans="1:6" s="216" customFormat="1" x14ac:dyDescent="0.2">
      <c r="A144" s="217"/>
      <c r="B144" s="222"/>
      <c r="C144" s="219">
        <v>759.68</v>
      </c>
      <c r="D144" s="220" t="s">
        <v>28</v>
      </c>
      <c r="E144" s="241"/>
      <c r="F144" s="219">
        <f>+C144*E144</f>
        <v>0</v>
      </c>
    </row>
    <row r="145" spans="1:6" s="216" customFormat="1" x14ac:dyDescent="0.2">
      <c r="A145" s="224"/>
      <c r="B145" s="225"/>
      <c r="C145" s="226"/>
      <c r="D145" s="227"/>
      <c r="E145" s="226"/>
      <c r="F145" s="226"/>
    </row>
    <row r="146" spans="1:6" s="216" customFormat="1" x14ac:dyDescent="0.2">
      <c r="A146" s="229"/>
      <c r="B146" s="212"/>
      <c r="C146" s="213"/>
      <c r="D146" s="214"/>
      <c r="E146" s="213"/>
      <c r="F146" s="213"/>
    </row>
    <row r="147" spans="1:6" s="216" customFormat="1" x14ac:dyDescent="0.2">
      <c r="A147" s="217">
        <f>1+A142</f>
        <v>28</v>
      </c>
      <c r="B147" s="218" t="s">
        <v>268</v>
      </c>
      <c r="C147" s="219"/>
      <c r="D147" s="220"/>
      <c r="E147" s="219"/>
      <c r="F147" s="219"/>
    </row>
    <row r="148" spans="1:6" s="216" customFormat="1" ht="25.5" x14ac:dyDescent="0.2">
      <c r="A148" s="236"/>
      <c r="B148" s="231" t="s">
        <v>267</v>
      </c>
      <c r="F148" s="223"/>
    </row>
    <row r="149" spans="1:6" s="216" customFormat="1" x14ac:dyDescent="0.2">
      <c r="A149" s="236"/>
      <c r="B149" s="231"/>
      <c r="C149" s="219">
        <v>679.4</v>
      </c>
      <c r="D149" s="220" t="s">
        <v>28</v>
      </c>
      <c r="E149" s="241"/>
      <c r="F149" s="219">
        <f>+C149*E149</f>
        <v>0</v>
      </c>
    </row>
    <row r="150" spans="1:6" s="216" customFormat="1" x14ac:dyDescent="0.2">
      <c r="A150" s="224"/>
      <c r="B150" s="225"/>
      <c r="C150" s="226"/>
      <c r="D150" s="227"/>
      <c r="E150" s="226"/>
      <c r="F150" s="226"/>
    </row>
    <row r="151" spans="1:6" s="216" customFormat="1" x14ac:dyDescent="0.2">
      <c r="A151" s="229"/>
      <c r="B151" s="212"/>
      <c r="C151" s="213"/>
      <c r="D151" s="214"/>
      <c r="E151" s="213"/>
      <c r="F151" s="213"/>
    </row>
    <row r="152" spans="1:6" s="216" customFormat="1" ht="25.5" x14ac:dyDescent="0.2">
      <c r="A152" s="217">
        <f>1+A147</f>
        <v>29</v>
      </c>
      <c r="B152" s="218" t="s">
        <v>266</v>
      </c>
      <c r="C152" s="219"/>
      <c r="D152" s="220"/>
      <c r="E152" s="219"/>
      <c r="F152" s="219"/>
    </row>
    <row r="153" spans="1:6" s="216" customFormat="1" ht="25.5" x14ac:dyDescent="0.2">
      <c r="A153" s="217"/>
      <c r="B153" s="222" t="s">
        <v>265</v>
      </c>
      <c r="C153" s="219"/>
      <c r="D153" s="220"/>
      <c r="E153" s="219"/>
      <c r="F153" s="219"/>
    </row>
    <row r="154" spans="1:6" s="216" customFormat="1" x14ac:dyDescent="0.2">
      <c r="A154" s="217"/>
      <c r="B154" s="222"/>
      <c r="C154" s="219">
        <v>3.63</v>
      </c>
      <c r="D154" s="228" t="s">
        <v>216</v>
      </c>
      <c r="E154" s="241"/>
      <c r="F154" s="219">
        <f>+C154*E154</f>
        <v>0</v>
      </c>
    </row>
    <row r="155" spans="1:6" s="216" customFormat="1" x14ac:dyDescent="0.2">
      <c r="A155" s="224"/>
      <c r="B155" s="225"/>
      <c r="C155" s="226"/>
      <c r="D155" s="227"/>
      <c r="E155" s="226"/>
      <c r="F155" s="226"/>
    </row>
    <row r="156" spans="1:6" s="216" customFormat="1" x14ac:dyDescent="0.2">
      <c r="A156" s="229"/>
      <c r="B156" s="212"/>
      <c r="C156" s="213"/>
      <c r="D156" s="214"/>
      <c r="E156" s="213"/>
      <c r="F156" s="213"/>
    </row>
    <row r="157" spans="1:6" s="216" customFormat="1" x14ac:dyDescent="0.2">
      <c r="A157" s="217">
        <f>1+A152</f>
        <v>30</v>
      </c>
      <c r="B157" s="218" t="s">
        <v>264</v>
      </c>
      <c r="C157" s="219"/>
      <c r="D157" s="220"/>
      <c r="E157" s="219"/>
      <c r="F157" s="219"/>
    </row>
    <row r="158" spans="1:6" s="216" customFormat="1" ht="25.5" x14ac:dyDescent="0.2">
      <c r="A158" s="217"/>
      <c r="B158" s="222" t="s">
        <v>263</v>
      </c>
      <c r="C158" s="219"/>
      <c r="D158" s="220"/>
      <c r="E158" s="219"/>
      <c r="F158" s="219"/>
    </row>
    <row r="159" spans="1:6" s="216" customFormat="1" x14ac:dyDescent="0.2">
      <c r="A159" s="217"/>
      <c r="B159" s="222"/>
      <c r="C159" s="219">
        <v>9.69</v>
      </c>
      <c r="D159" s="228" t="s">
        <v>216</v>
      </c>
      <c r="E159" s="241"/>
      <c r="F159" s="219">
        <f>+C159*E159</f>
        <v>0</v>
      </c>
    </row>
    <row r="160" spans="1:6" s="216" customFormat="1" x14ac:dyDescent="0.2">
      <c r="A160" s="224"/>
      <c r="B160" s="225"/>
      <c r="C160" s="226"/>
      <c r="D160" s="227"/>
      <c r="E160" s="226"/>
      <c r="F160" s="226"/>
    </row>
    <row r="161" spans="1:8" s="216" customFormat="1" x14ac:dyDescent="0.2">
      <c r="A161" s="229"/>
      <c r="B161" s="212"/>
      <c r="C161" s="213"/>
      <c r="D161" s="214"/>
      <c r="E161" s="213"/>
      <c r="F161" s="213"/>
    </row>
    <row r="162" spans="1:8" s="216" customFormat="1" x14ac:dyDescent="0.2">
      <c r="A162" s="217">
        <f>1+A157</f>
        <v>31</v>
      </c>
      <c r="B162" s="218" t="s">
        <v>262</v>
      </c>
      <c r="C162" s="219"/>
      <c r="D162" s="220"/>
      <c r="E162" s="219"/>
      <c r="F162" s="219"/>
    </row>
    <row r="163" spans="1:8" s="216" customFormat="1" x14ac:dyDescent="0.2">
      <c r="A163" s="217"/>
      <c r="B163" s="222" t="s">
        <v>261</v>
      </c>
      <c r="C163" s="219"/>
      <c r="D163" s="220"/>
      <c r="E163" s="219"/>
      <c r="F163" s="219"/>
    </row>
    <row r="164" spans="1:8" s="216" customFormat="1" x14ac:dyDescent="0.2">
      <c r="A164" s="217"/>
      <c r="B164" s="222"/>
      <c r="C164" s="219">
        <v>84.8</v>
      </c>
      <c r="D164" s="228" t="s">
        <v>216</v>
      </c>
      <c r="E164" s="241"/>
      <c r="F164" s="219">
        <f>+C164*E164</f>
        <v>0</v>
      </c>
    </row>
    <row r="165" spans="1:8" s="216" customFormat="1" x14ac:dyDescent="0.2">
      <c r="A165" s="224"/>
      <c r="B165" s="225"/>
      <c r="C165" s="226"/>
      <c r="D165" s="227"/>
      <c r="E165" s="226"/>
      <c r="F165" s="226"/>
      <c r="H165" s="234"/>
    </row>
    <row r="166" spans="1:8" s="216" customFormat="1" x14ac:dyDescent="0.2">
      <c r="A166" s="229"/>
      <c r="B166" s="212"/>
      <c r="C166" s="213"/>
      <c r="D166" s="214"/>
      <c r="E166" s="213"/>
      <c r="F166" s="213"/>
    </row>
    <row r="167" spans="1:8" s="216" customFormat="1" x14ac:dyDescent="0.2">
      <c r="A167" s="217">
        <f>1+A162</f>
        <v>32</v>
      </c>
      <c r="B167" s="218" t="s">
        <v>428</v>
      </c>
      <c r="C167" s="219"/>
      <c r="D167" s="220"/>
      <c r="E167" s="219"/>
      <c r="F167" s="219"/>
    </row>
    <row r="168" spans="1:8" s="216" customFormat="1" ht="25.5" x14ac:dyDescent="0.2">
      <c r="A168" s="217"/>
      <c r="B168" s="222" t="s">
        <v>429</v>
      </c>
      <c r="C168" s="219"/>
      <c r="D168" s="220"/>
      <c r="E168" s="219"/>
      <c r="F168" s="219"/>
    </row>
    <row r="169" spans="1:8" s="216" customFormat="1" x14ac:dyDescent="0.2">
      <c r="A169" s="217"/>
      <c r="B169" s="222"/>
      <c r="C169" s="219">
        <v>4.99</v>
      </c>
      <c r="D169" s="228" t="s">
        <v>216</v>
      </c>
      <c r="E169" s="241"/>
      <c r="F169" s="219">
        <f>+C169*E169</f>
        <v>0</v>
      </c>
    </row>
    <row r="170" spans="1:8" s="216" customFormat="1" x14ac:dyDescent="0.2">
      <c r="A170" s="224"/>
      <c r="B170" s="225"/>
      <c r="C170" s="226"/>
      <c r="D170" s="227"/>
      <c r="E170" s="226"/>
      <c r="F170" s="226"/>
      <c r="H170" s="234"/>
    </row>
    <row r="171" spans="1:8" s="216" customFormat="1" x14ac:dyDescent="0.2">
      <c r="A171" s="229"/>
      <c r="B171" s="212"/>
      <c r="C171" s="213"/>
      <c r="D171" s="214"/>
      <c r="E171" s="213"/>
      <c r="F171" s="213"/>
    </row>
    <row r="172" spans="1:8" s="216" customFormat="1" ht="25.5" x14ac:dyDescent="0.2">
      <c r="A172" s="217">
        <f>1+A167</f>
        <v>33</v>
      </c>
      <c r="B172" s="218" t="s">
        <v>260</v>
      </c>
      <c r="C172" s="219"/>
      <c r="D172" s="220"/>
      <c r="E172" s="219"/>
      <c r="F172" s="219"/>
    </row>
    <row r="173" spans="1:8" s="216" customFormat="1" ht="25.5" x14ac:dyDescent="0.2">
      <c r="A173" s="217"/>
      <c r="B173" s="222" t="s">
        <v>259</v>
      </c>
      <c r="C173" s="219"/>
      <c r="D173" s="220"/>
      <c r="E173" s="219"/>
      <c r="F173" s="219"/>
    </row>
    <row r="174" spans="1:8" s="216" customFormat="1" x14ac:dyDescent="0.2">
      <c r="A174" s="217"/>
      <c r="B174" s="222"/>
      <c r="C174" s="219">
        <v>3</v>
      </c>
      <c r="D174" s="228" t="s">
        <v>216</v>
      </c>
      <c r="E174" s="241"/>
      <c r="F174" s="219">
        <f>+C174*E174</f>
        <v>0</v>
      </c>
    </row>
    <row r="175" spans="1:8" s="216" customFormat="1" x14ac:dyDescent="0.2">
      <c r="A175" s="224"/>
      <c r="B175" s="225"/>
      <c r="C175" s="226"/>
      <c r="D175" s="227"/>
      <c r="E175" s="226"/>
      <c r="F175" s="226"/>
      <c r="H175" s="234"/>
    </row>
    <row r="176" spans="1:8" s="216" customFormat="1" x14ac:dyDescent="0.2">
      <c r="A176" s="229"/>
      <c r="B176" s="212"/>
      <c r="C176" s="213"/>
      <c r="D176" s="214"/>
      <c r="E176" s="213"/>
      <c r="F176" s="213"/>
    </row>
    <row r="177" spans="1:8" s="216" customFormat="1" x14ac:dyDescent="0.2">
      <c r="A177" s="217">
        <f>1+A172</f>
        <v>34</v>
      </c>
      <c r="B177" s="218" t="s">
        <v>258</v>
      </c>
      <c r="C177" s="219"/>
      <c r="D177" s="220"/>
      <c r="E177" s="219"/>
      <c r="F177" s="219"/>
    </row>
    <row r="178" spans="1:8" s="216" customFormat="1" ht="25.5" x14ac:dyDescent="0.2">
      <c r="A178" s="217"/>
      <c r="B178" s="222" t="s">
        <v>257</v>
      </c>
      <c r="C178" s="219"/>
      <c r="D178" s="220"/>
      <c r="E178" s="219"/>
      <c r="F178" s="219"/>
    </row>
    <row r="179" spans="1:8" s="216" customFormat="1" x14ac:dyDescent="0.2">
      <c r="A179" s="217"/>
      <c r="B179" s="222"/>
      <c r="C179" s="219">
        <v>2.4619999999999997</v>
      </c>
      <c r="D179" s="228" t="s">
        <v>216</v>
      </c>
      <c r="E179" s="241"/>
      <c r="F179" s="219">
        <f>+C179*E179</f>
        <v>0</v>
      </c>
    </row>
    <row r="180" spans="1:8" s="216" customFormat="1" x14ac:dyDescent="0.2">
      <c r="A180" s="224"/>
      <c r="B180" s="225"/>
      <c r="C180" s="226"/>
      <c r="D180" s="227"/>
      <c r="E180" s="226"/>
      <c r="F180" s="226"/>
      <c r="H180" s="234"/>
    </row>
    <row r="181" spans="1:8" s="216" customFormat="1" x14ac:dyDescent="0.2">
      <c r="A181" s="229"/>
      <c r="B181" s="212"/>
      <c r="C181" s="213"/>
      <c r="D181" s="214"/>
      <c r="E181" s="213"/>
      <c r="F181" s="213"/>
    </row>
    <row r="182" spans="1:8" s="216" customFormat="1" x14ac:dyDescent="0.2">
      <c r="A182" s="217">
        <f>1+A177</f>
        <v>35</v>
      </c>
      <c r="B182" s="218" t="s">
        <v>256</v>
      </c>
      <c r="C182" s="219"/>
      <c r="D182" s="220"/>
      <c r="E182" s="219"/>
      <c r="F182" s="219"/>
    </row>
    <row r="183" spans="1:8" s="216" customFormat="1" ht="25.5" x14ac:dyDescent="0.2">
      <c r="A183" s="217"/>
      <c r="B183" s="222" t="s">
        <v>255</v>
      </c>
      <c r="C183" s="219"/>
      <c r="D183" s="220"/>
      <c r="E183" s="219"/>
      <c r="F183" s="219"/>
    </row>
    <row r="184" spans="1:8" s="216" customFormat="1" x14ac:dyDescent="0.2">
      <c r="A184" s="217"/>
      <c r="B184" s="222"/>
      <c r="C184" s="219">
        <v>2.48</v>
      </c>
      <c r="D184" s="228" t="s">
        <v>216</v>
      </c>
      <c r="E184" s="241"/>
      <c r="F184" s="219">
        <f>+C184*E184</f>
        <v>0</v>
      </c>
    </row>
    <row r="185" spans="1:8" s="216" customFormat="1" x14ac:dyDescent="0.2">
      <c r="A185" s="224"/>
      <c r="B185" s="225"/>
      <c r="C185" s="226"/>
      <c r="D185" s="227"/>
      <c r="E185" s="226"/>
      <c r="F185" s="226"/>
      <c r="H185" s="234"/>
    </row>
    <row r="186" spans="1:8" s="216" customFormat="1" x14ac:dyDescent="0.2">
      <c r="A186" s="229"/>
      <c r="B186" s="212"/>
      <c r="C186" s="213"/>
      <c r="D186" s="214"/>
      <c r="E186" s="213"/>
      <c r="F186" s="213"/>
    </row>
    <row r="187" spans="1:8" s="216" customFormat="1" ht="25.5" x14ac:dyDescent="0.2">
      <c r="A187" s="217">
        <f>1+A182</f>
        <v>36</v>
      </c>
      <c r="B187" s="218" t="s">
        <v>254</v>
      </c>
      <c r="C187" s="219"/>
      <c r="D187" s="220"/>
      <c r="E187" s="235"/>
      <c r="F187" s="235"/>
    </row>
    <row r="188" spans="1:8" s="216" customFormat="1" ht="76.5" x14ac:dyDescent="0.2">
      <c r="A188" s="217"/>
      <c r="B188" s="222" t="s">
        <v>253</v>
      </c>
      <c r="C188" s="219"/>
      <c r="D188" s="220"/>
      <c r="E188" s="235"/>
      <c r="F188" s="235"/>
    </row>
    <row r="189" spans="1:8" s="216" customFormat="1" x14ac:dyDescent="0.2">
      <c r="A189" s="217"/>
      <c r="B189" s="222"/>
      <c r="C189" s="219">
        <v>21.29</v>
      </c>
      <c r="D189" s="220" t="s">
        <v>216</v>
      </c>
      <c r="E189" s="241"/>
      <c r="F189" s="219">
        <f>+C189*E189</f>
        <v>0</v>
      </c>
    </row>
    <row r="190" spans="1:8" s="216" customFormat="1" x14ac:dyDescent="0.2">
      <c r="A190" s="224"/>
      <c r="B190" s="225"/>
      <c r="C190" s="226"/>
      <c r="D190" s="227"/>
      <c r="E190" s="226"/>
      <c r="F190" s="226"/>
    </row>
    <row r="191" spans="1:8" s="216" customFormat="1" x14ac:dyDescent="0.2">
      <c r="A191" s="229"/>
      <c r="B191" s="212"/>
      <c r="C191" s="213"/>
      <c r="D191" s="214"/>
      <c r="E191" s="213"/>
      <c r="F191" s="213"/>
    </row>
    <row r="192" spans="1:8" s="216" customFormat="1" ht="25.5" x14ac:dyDescent="0.2">
      <c r="A192" s="217">
        <f>1+A187</f>
        <v>37</v>
      </c>
      <c r="B192" s="218" t="s">
        <v>252</v>
      </c>
      <c r="C192" s="219"/>
      <c r="D192" s="220"/>
      <c r="E192" s="219"/>
      <c r="F192" s="219"/>
    </row>
    <row r="193" spans="1:8" s="216" customFormat="1" ht="38.25" x14ac:dyDescent="0.2">
      <c r="A193" s="217"/>
      <c r="B193" s="222" t="s">
        <v>251</v>
      </c>
      <c r="C193" s="219"/>
      <c r="D193" s="220"/>
      <c r="E193" s="219"/>
      <c r="F193" s="219"/>
    </row>
    <row r="194" spans="1:8" s="216" customFormat="1" x14ac:dyDescent="0.2">
      <c r="A194" s="217"/>
      <c r="B194" s="222"/>
      <c r="C194" s="219">
        <v>9.7200000000000006</v>
      </c>
      <c r="D194" s="228" t="s">
        <v>216</v>
      </c>
      <c r="E194" s="241"/>
      <c r="F194" s="219">
        <f>+C194*E194</f>
        <v>0</v>
      </c>
    </row>
    <row r="195" spans="1:8" s="216" customFormat="1" x14ac:dyDescent="0.2">
      <c r="A195" s="224"/>
      <c r="B195" s="225"/>
      <c r="C195" s="226"/>
      <c r="D195" s="227"/>
      <c r="E195" s="226"/>
      <c r="F195" s="226"/>
    </row>
    <row r="196" spans="1:8" s="216" customFormat="1" x14ac:dyDescent="0.2">
      <c r="A196" s="229"/>
      <c r="B196" s="212"/>
      <c r="C196" s="213"/>
      <c r="D196" s="214"/>
      <c r="E196" s="213"/>
      <c r="F196" s="213"/>
    </row>
    <row r="197" spans="1:8" s="216" customFormat="1" x14ac:dyDescent="0.2">
      <c r="A197" s="217">
        <f>1+A192</f>
        <v>38</v>
      </c>
      <c r="B197" s="218" t="s">
        <v>250</v>
      </c>
      <c r="C197" s="219"/>
      <c r="D197" s="220"/>
      <c r="E197" s="219"/>
      <c r="F197" s="219"/>
    </row>
    <row r="198" spans="1:8" s="216" customFormat="1" ht="76.5" x14ac:dyDescent="0.2">
      <c r="A198" s="217"/>
      <c r="B198" s="222" t="s">
        <v>249</v>
      </c>
      <c r="C198" s="219"/>
      <c r="D198" s="220"/>
      <c r="E198" s="219"/>
      <c r="F198" s="219"/>
    </row>
    <row r="199" spans="1:8" s="216" customFormat="1" x14ac:dyDescent="0.2">
      <c r="A199" s="217"/>
      <c r="B199" s="222"/>
      <c r="C199" s="219">
        <v>5.4</v>
      </c>
      <c r="D199" s="228" t="s">
        <v>216</v>
      </c>
      <c r="E199" s="241"/>
      <c r="F199" s="219">
        <f>+C199*E199</f>
        <v>0</v>
      </c>
    </row>
    <row r="200" spans="1:8" s="216" customFormat="1" x14ac:dyDescent="0.2">
      <c r="A200" s="224"/>
      <c r="B200" s="225"/>
      <c r="C200" s="226"/>
      <c r="D200" s="227"/>
      <c r="E200" s="226"/>
      <c r="F200" s="226"/>
      <c r="H200" s="234"/>
    </row>
    <row r="201" spans="1:8" s="216" customFormat="1" x14ac:dyDescent="0.2">
      <c r="A201" s="229"/>
      <c r="B201" s="212"/>
      <c r="C201" s="213"/>
      <c r="D201" s="214"/>
      <c r="E201" s="213"/>
      <c r="F201" s="213"/>
    </row>
    <row r="202" spans="1:8" s="216" customFormat="1" x14ac:dyDescent="0.2">
      <c r="A202" s="217">
        <f>1+A197</f>
        <v>39</v>
      </c>
      <c r="B202" s="218" t="s">
        <v>248</v>
      </c>
      <c r="C202" s="219"/>
      <c r="D202" s="220"/>
      <c r="E202" s="219"/>
      <c r="F202" s="219"/>
    </row>
    <row r="203" spans="1:8" s="216" customFormat="1" ht="63.75" x14ac:dyDescent="0.2">
      <c r="A203" s="217"/>
      <c r="B203" s="222" t="s">
        <v>247</v>
      </c>
      <c r="C203" s="219"/>
      <c r="D203" s="220"/>
      <c r="E203" s="219"/>
      <c r="F203" s="219"/>
    </row>
    <row r="204" spans="1:8" s="216" customFormat="1" x14ac:dyDescent="0.2">
      <c r="A204" s="217"/>
      <c r="B204" s="222"/>
      <c r="C204" s="219">
        <v>51</v>
      </c>
      <c r="D204" s="228" t="s">
        <v>123</v>
      </c>
      <c r="E204" s="241"/>
      <c r="F204" s="219">
        <f>+C204*E204</f>
        <v>0</v>
      </c>
    </row>
    <row r="205" spans="1:8" s="216" customFormat="1" x14ac:dyDescent="0.2">
      <c r="A205" s="224"/>
      <c r="B205" s="225"/>
      <c r="C205" s="226"/>
      <c r="D205" s="227"/>
      <c r="E205" s="226"/>
      <c r="F205" s="226"/>
    </row>
    <row r="206" spans="1:8" s="216" customFormat="1" x14ac:dyDescent="0.2">
      <c r="A206" s="229"/>
      <c r="B206" s="212"/>
      <c r="C206" s="213"/>
      <c r="D206" s="214"/>
      <c r="E206" s="213"/>
      <c r="F206" s="213"/>
    </row>
    <row r="207" spans="1:8" s="216" customFormat="1" ht="25.5" x14ac:dyDescent="0.2">
      <c r="A207" s="217">
        <f>1+A202</f>
        <v>40</v>
      </c>
      <c r="B207" s="218" t="s">
        <v>246</v>
      </c>
      <c r="C207" s="219"/>
      <c r="D207" s="220"/>
      <c r="E207" s="219"/>
      <c r="F207" s="219"/>
    </row>
    <row r="208" spans="1:8" s="216" customFormat="1" ht="76.5" x14ac:dyDescent="0.2">
      <c r="A208" s="217"/>
      <c r="B208" s="222" t="s">
        <v>245</v>
      </c>
      <c r="C208" s="219"/>
      <c r="D208" s="220"/>
      <c r="E208" s="219"/>
      <c r="F208" s="219"/>
    </row>
    <row r="209" spans="1:6" s="216" customFormat="1" x14ac:dyDescent="0.2">
      <c r="A209" s="217"/>
      <c r="B209" s="222"/>
      <c r="C209" s="219">
        <v>51</v>
      </c>
      <c r="D209" s="228" t="s">
        <v>123</v>
      </c>
      <c r="E209" s="241"/>
      <c r="F209" s="219">
        <f>+C209*E209</f>
        <v>0</v>
      </c>
    </row>
    <row r="210" spans="1:6" s="216" customFormat="1" x14ac:dyDescent="0.2">
      <c r="A210" s="224"/>
      <c r="B210" s="225"/>
      <c r="C210" s="226"/>
      <c r="D210" s="227"/>
      <c r="E210" s="226"/>
      <c r="F210" s="226"/>
    </row>
    <row r="211" spans="1:6" s="216" customFormat="1" x14ac:dyDescent="0.2">
      <c r="A211" s="229"/>
      <c r="B211" s="212"/>
      <c r="C211" s="213"/>
      <c r="D211" s="214"/>
      <c r="E211" s="213"/>
      <c r="F211" s="213"/>
    </row>
    <row r="212" spans="1:6" s="216" customFormat="1" x14ac:dyDescent="0.2">
      <c r="A212" s="217">
        <f>1+A207</f>
        <v>41</v>
      </c>
      <c r="B212" s="218" t="s">
        <v>244</v>
      </c>
      <c r="C212" s="219"/>
      <c r="D212" s="220"/>
      <c r="E212" s="219"/>
      <c r="F212" s="219"/>
    </row>
    <row r="213" spans="1:6" s="216" customFormat="1" ht="51" x14ac:dyDescent="0.2">
      <c r="A213" s="217"/>
      <c r="B213" s="222" t="s">
        <v>243</v>
      </c>
      <c r="C213" s="219"/>
      <c r="D213" s="220"/>
      <c r="E213" s="219"/>
      <c r="F213" s="219"/>
    </row>
    <row r="214" spans="1:6" s="216" customFormat="1" x14ac:dyDescent="0.2">
      <c r="A214" s="217"/>
      <c r="B214" s="222"/>
      <c r="C214" s="219">
        <v>1</v>
      </c>
      <c r="D214" s="228" t="s">
        <v>123</v>
      </c>
      <c r="E214" s="241"/>
      <c r="F214" s="219">
        <f>+C214*E214</f>
        <v>0</v>
      </c>
    </row>
    <row r="215" spans="1:6" s="216" customFormat="1" x14ac:dyDescent="0.2">
      <c r="A215" s="224"/>
      <c r="B215" s="225"/>
      <c r="C215" s="226"/>
      <c r="D215" s="227"/>
      <c r="E215" s="226"/>
      <c r="F215" s="226"/>
    </row>
    <row r="216" spans="1:6" s="216" customFormat="1" x14ac:dyDescent="0.2">
      <c r="A216" s="229"/>
      <c r="B216" s="212"/>
      <c r="C216" s="213"/>
      <c r="D216" s="214"/>
      <c r="E216" s="213"/>
      <c r="F216" s="213"/>
    </row>
    <row r="217" spans="1:6" s="216" customFormat="1" x14ac:dyDescent="0.2">
      <c r="A217" s="217">
        <f>1+A212</f>
        <v>42</v>
      </c>
      <c r="B217" s="218" t="s">
        <v>242</v>
      </c>
      <c r="C217" s="219"/>
      <c r="D217" s="220"/>
      <c r="E217" s="219"/>
      <c r="F217" s="219"/>
    </row>
    <row r="218" spans="1:6" s="216" customFormat="1" ht="63.75" x14ac:dyDescent="0.2">
      <c r="A218" s="217"/>
      <c r="B218" s="222" t="s">
        <v>241</v>
      </c>
      <c r="C218" s="219"/>
      <c r="D218" s="220"/>
      <c r="E218" s="219"/>
      <c r="F218" s="219"/>
    </row>
    <row r="219" spans="1:6" s="216" customFormat="1" x14ac:dyDescent="0.2">
      <c r="A219" s="217"/>
      <c r="B219" s="222"/>
      <c r="C219" s="219">
        <v>1</v>
      </c>
      <c r="D219" s="220" t="s">
        <v>123</v>
      </c>
      <c r="E219" s="241"/>
      <c r="F219" s="219">
        <f>+C219*E219</f>
        <v>0</v>
      </c>
    </row>
    <row r="220" spans="1:6" s="216" customFormat="1" x14ac:dyDescent="0.2">
      <c r="A220" s="224"/>
      <c r="B220" s="225"/>
      <c r="C220" s="226"/>
      <c r="D220" s="227"/>
      <c r="E220" s="226"/>
      <c r="F220" s="226"/>
    </row>
    <row r="221" spans="1:6" s="216" customFormat="1" x14ac:dyDescent="0.2">
      <c r="A221" s="229"/>
      <c r="B221" s="212"/>
      <c r="C221" s="213"/>
      <c r="D221" s="214"/>
      <c r="E221" s="213"/>
      <c r="F221" s="213"/>
    </row>
    <row r="222" spans="1:6" s="216" customFormat="1" x14ac:dyDescent="0.2">
      <c r="A222" s="217">
        <f>1+A217</f>
        <v>43</v>
      </c>
      <c r="B222" s="218" t="s">
        <v>240</v>
      </c>
      <c r="C222" s="219"/>
      <c r="D222" s="220"/>
      <c r="E222" s="219"/>
      <c r="F222" s="219"/>
    </row>
    <row r="223" spans="1:6" s="216" customFormat="1" ht="63.75" x14ac:dyDescent="0.2">
      <c r="A223" s="217"/>
      <c r="B223" s="222" t="s">
        <v>239</v>
      </c>
      <c r="C223" s="219"/>
      <c r="D223" s="220"/>
      <c r="E223" s="219"/>
      <c r="F223" s="219"/>
    </row>
    <row r="224" spans="1:6" s="216" customFormat="1" x14ac:dyDescent="0.2">
      <c r="A224" s="217"/>
      <c r="B224" s="222"/>
      <c r="C224" s="219">
        <v>29.9</v>
      </c>
      <c r="D224" s="220" t="s">
        <v>216</v>
      </c>
      <c r="E224" s="241"/>
      <c r="F224" s="219">
        <f>+C224*E224</f>
        <v>0</v>
      </c>
    </row>
    <row r="225" spans="1:6" s="216" customFormat="1" x14ac:dyDescent="0.2">
      <c r="A225" s="224"/>
      <c r="B225" s="225"/>
      <c r="C225" s="226"/>
      <c r="D225" s="227"/>
      <c r="E225" s="226"/>
      <c r="F225" s="226"/>
    </row>
    <row r="226" spans="1:6" s="216" customFormat="1" x14ac:dyDescent="0.2">
      <c r="A226" s="229"/>
      <c r="B226" s="212"/>
      <c r="C226" s="213"/>
      <c r="D226" s="214"/>
      <c r="E226" s="213"/>
      <c r="F226" s="213"/>
    </row>
    <row r="227" spans="1:6" s="216" customFormat="1" x14ac:dyDescent="0.2">
      <c r="A227" s="217">
        <f>1+A222</f>
        <v>44</v>
      </c>
      <c r="B227" s="218" t="s">
        <v>238</v>
      </c>
      <c r="C227" s="219"/>
      <c r="D227" s="220"/>
      <c r="E227" s="219"/>
      <c r="F227" s="219"/>
    </row>
    <row r="228" spans="1:6" s="216" customFormat="1" x14ac:dyDescent="0.2">
      <c r="A228" s="217"/>
      <c r="B228" s="222" t="s">
        <v>237</v>
      </c>
      <c r="C228" s="219"/>
      <c r="D228" s="220"/>
      <c r="E228" s="219"/>
      <c r="F228" s="219"/>
    </row>
    <row r="229" spans="1:6" s="216" customFormat="1" x14ac:dyDescent="0.2">
      <c r="A229" s="217"/>
      <c r="B229" s="222"/>
      <c r="C229" s="219">
        <v>29.9</v>
      </c>
      <c r="D229" s="220" t="s">
        <v>216</v>
      </c>
      <c r="E229" s="241"/>
      <c r="F229" s="219">
        <f>+C229*E229</f>
        <v>0</v>
      </c>
    </row>
    <row r="230" spans="1:6" s="216" customFormat="1" x14ac:dyDescent="0.2">
      <c r="A230" s="224"/>
      <c r="B230" s="225"/>
      <c r="C230" s="226"/>
      <c r="D230" s="227"/>
      <c r="E230" s="226"/>
      <c r="F230" s="226"/>
    </row>
    <row r="231" spans="1:6" s="216" customFormat="1" x14ac:dyDescent="0.2">
      <c r="A231" s="229"/>
      <c r="B231" s="212"/>
      <c r="C231" s="213"/>
      <c r="D231" s="214"/>
      <c r="E231" s="213"/>
      <c r="F231" s="213"/>
    </row>
    <row r="232" spans="1:6" s="216" customFormat="1" x14ac:dyDescent="0.2">
      <c r="A232" s="217">
        <f>1+A227</f>
        <v>45</v>
      </c>
      <c r="B232" s="218" t="s">
        <v>236</v>
      </c>
      <c r="C232" s="219"/>
      <c r="D232" s="220"/>
      <c r="E232" s="219"/>
      <c r="F232" s="219"/>
    </row>
    <row r="233" spans="1:6" s="216" customFormat="1" ht="38.25" x14ac:dyDescent="0.2">
      <c r="A233" s="217"/>
      <c r="B233" s="222" t="s">
        <v>235</v>
      </c>
      <c r="C233" s="219"/>
      <c r="D233" s="220"/>
      <c r="E233" s="219"/>
      <c r="F233" s="219"/>
    </row>
    <row r="234" spans="1:6" s="216" customFormat="1" x14ac:dyDescent="0.2">
      <c r="A234" s="217"/>
      <c r="B234" s="222"/>
      <c r="C234" s="219">
        <v>1</v>
      </c>
      <c r="D234" s="228" t="s">
        <v>123</v>
      </c>
      <c r="E234" s="241"/>
      <c r="F234" s="219">
        <f>+C234*E234</f>
        <v>0</v>
      </c>
    </row>
    <row r="235" spans="1:6" s="216" customFormat="1" x14ac:dyDescent="0.2">
      <c r="A235" s="224"/>
      <c r="B235" s="225"/>
      <c r="C235" s="226"/>
      <c r="D235" s="227"/>
      <c r="E235" s="226"/>
      <c r="F235" s="226"/>
    </row>
    <row r="236" spans="1:6" s="216" customFormat="1" x14ac:dyDescent="0.2">
      <c r="A236" s="221"/>
      <c r="B236" s="222"/>
      <c r="C236" s="219"/>
      <c r="D236" s="220"/>
      <c r="E236" s="219"/>
      <c r="F236" s="219"/>
    </row>
    <row r="237" spans="1:6" s="216" customFormat="1" x14ac:dyDescent="0.2">
      <c r="A237" s="217">
        <f>1+A232</f>
        <v>46</v>
      </c>
      <c r="B237" s="218" t="s">
        <v>234</v>
      </c>
      <c r="C237" s="219"/>
      <c r="D237" s="220"/>
      <c r="E237" s="219"/>
      <c r="F237" s="219"/>
    </row>
    <row r="238" spans="1:6" s="216" customFormat="1" ht="127.5" x14ac:dyDescent="0.2">
      <c r="A238" s="217"/>
      <c r="B238" s="222" t="s">
        <v>233</v>
      </c>
      <c r="C238" s="219"/>
      <c r="D238" s="220"/>
      <c r="E238" s="219"/>
      <c r="F238" s="219"/>
    </row>
    <row r="239" spans="1:6" s="216" customFormat="1" x14ac:dyDescent="0.2">
      <c r="A239" s="217"/>
      <c r="B239" s="222"/>
      <c r="C239" s="219">
        <v>1</v>
      </c>
      <c r="D239" s="220" t="s">
        <v>216</v>
      </c>
      <c r="E239" s="241"/>
      <c r="F239" s="219">
        <f>+C239*E239</f>
        <v>0</v>
      </c>
    </row>
    <row r="240" spans="1:6" s="216" customFormat="1" x14ac:dyDescent="0.2">
      <c r="A240" s="221"/>
      <c r="B240" s="222"/>
      <c r="C240" s="219"/>
      <c r="D240" s="220"/>
      <c r="E240" s="219"/>
      <c r="F240" s="219"/>
    </row>
    <row r="241" spans="1:6" s="216" customFormat="1" x14ac:dyDescent="0.2">
      <c r="A241" s="229"/>
      <c r="B241" s="212"/>
      <c r="C241" s="213"/>
      <c r="D241" s="214"/>
      <c r="E241" s="213"/>
      <c r="F241" s="213"/>
    </row>
    <row r="242" spans="1:6" s="216" customFormat="1" x14ac:dyDescent="0.2">
      <c r="A242" s="217">
        <f>1+A237</f>
        <v>47</v>
      </c>
      <c r="B242" s="218" t="s">
        <v>232</v>
      </c>
      <c r="C242" s="219"/>
      <c r="D242" s="220"/>
      <c r="E242" s="219"/>
      <c r="F242" s="219"/>
    </row>
    <row r="243" spans="1:6" s="216" customFormat="1" ht="63.75" x14ac:dyDescent="0.2">
      <c r="A243" s="217"/>
      <c r="B243" s="222" t="s">
        <v>231</v>
      </c>
      <c r="C243" s="219"/>
      <c r="D243" s="220"/>
      <c r="E243" s="219"/>
      <c r="F243" s="219"/>
    </row>
    <row r="244" spans="1:6" s="216" customFormat="1" x14ac:dyDescent="0.2">
      <c r="A244" s="217"/>
      <c r="B244" s="222"/>
      <c r="C244" s="219">
        <v>8</v>
      </c>
      <c r="D244" s="228" t="s">
        <v>142</v>
      </c>
      <c r="E244" s="241"/>
      <c r="F244" s="219">
        <f>+C244*E244</f>
        <v>0</v>
      </c>
    </row>
    <row r="245" spans="1:6" s="216" customFormat="1" x14ac:dyDescent="0.2">
      <c r="A245" s="224"/>
      <c r="B245" s="225"/>
      <c r="C245" s="226"/>
      <c r="D245" s="227"/>
      <c r="E245" s="226"/>
      <c r="F245" s="226"/>
    </row>
    <row r="246" spans="1:6" s="216" customFormat="1" x14ac:dyDescent="0.2">
      <c r="A246" s="229"/>
      <c r="B246" s="212"/>
      <c r="C246" s="213"/>
      <c r="D246" s="214"/>
      <c r="E246" s="213"/>
      <c r="F246" s="213"/>
    </row>
    <row r="247" spans="1:6" s="216" customFormat="1" x14ac:dyDescent="0.2">
      <c r="A247" s="217">
        <f>1+A242</f>
        <v>48</v>
      </c>
      <c r="B247" s="218" t="s">
        <v>230</v>
      </c>
      <c r="C247" s="219"/>
      <c r="D247" s="220"/>
      <c r="E247" s="219"/>
      <c r="F247" s="219"/>
    </row>
    <row r="248" spans="1:6" s="216" customFormat="1" x14ac:dyDescent="0.2">
      <c r="A248" s="217"/>
      <c r="B248" s="222" t="s">
        <v>229</v>
      </c>
      <c r="C248" s="219"/>
      <c r="D248" s="220"/>
      <c r="E248" s="219"/>
      <c r="F248" s="219"/>
    </row>
    <row r="249" spans="1:6" s="216" customFormat="1" x14ac:dyDescent="0.2">
      <c r="A249" s="217"/>
      <c r="B249" s="222"/>
      <c r="C249" s="219">
        <v>10</v>
      </c>
      <c r="D249" s="220" t="s">
        <v>195</v>
      </c>
      <c r="E249" s="241"/>
      <c r="F249" s="219">
        <f>+C249*E249</f>
        <v>0</v>
      </c>
    </row>
    <row r="250" spans="1:6" s="216" customFormat="1" x14ac:dyDescent="0.2">
      <c r="A250" s="224"/>
      <c r="B250" s="225"/>
      <c r="C250" s="226"/>
      <c r="D250" s="227"/>
      <c r="E250" s="226"/>
      <c r="F250" s="226"/>
    </row>
    <row r="251" spans="1:6" s="216" customFormat="1" x14ac:dyDescent="0.2">
      <c r="A251" s="229"/>
      <c r="B251" s="212"/>
      <c r="C251" s="213"/>
      <c r="D251" s="214"/>
      <c r="E251" s="213"/>
      <c r="F251" s="213"/>
    </row>
    <row r="252" spans="1:6" s="216" customFormat="1" x14ac:dyDescent="0.2">
      <c r="A252" s="217">
        <f>1+A247</f>
        <v>49</v>
      </c>
      <c r="B252" s="218" t="s">
        <v>228</v>
      </c>
      <c r="C252" s="219"/>
      <c r="D252" s="220"/>
      <c r="E252" s="219"/>
      <c r="F252" s="219"/>
    </row>
    <row r="253" spans="1:6" s="216" customFormat="1" ht="76.5" x14ac:dyDescent="0.2">
      <c r="A253" s="217"/>
      <c r="B253" s="222" t="s">
        <v>227</v>
      </c>
      <c r="C253" s="219"/>
      <c r="D253" s="220"/>
      <c r="E253" s="219"/>
      <c r="F253" s="219"/>
    </row>
    <row r="254" spans="1:6" s="216" customFormat="1" x14ac:dyDescent="0.2">
      <c r="A254" s="217"/>
      <c r="B254" s="222"/>
      <c r="C254" s="219">
        <v>1</v>
      </c>
      <c r="D254" s="220" t="s">
        <v>123</v>
      </c>
      <c r="E254" s="241"/>
      <c r="F254" s="219">
        <f>+C254*E254</f>
        <v>0</v>
      </c>
    </row>
    <row r="255" spans="1:6" s="216" customFormat="1" x14ac:dyDescent="0.2">
      <c r="A255" s="224"/>
      <c r="B255" s="225"/>
      <c r="C255" s="226"/>
      <c r="D255" s="227"/>
      <c r="E255" s="226"/>
      <c r="F255" s="226"/>
    </row>
    <row r="256" spans="1:6" s="216" customFormat="1" x14ac:dyDescent="0.2">
      <c r="A256" s="229"/>
      <c r="B256" s="212"/>
      <c r="C256" s="213"/>
      <c r="D256" s="214"/>
      <c r="E256" s="213"/>
      <c r="F256" s="213"/>
    </row>
    <row r="257" spans="1:6" s="216" customFormat="1" x14ac:dyDescent="0.2">
      <c r="A257" s="217">
        <f>1+A252</f>
        <v>50</v>
      </c>
      <c r="B257" s="218" t="s">
        <v>226</v>
      </c>
      <c r="C257" s="219"/>
      <c r="D257" s="220"/>
      <c r="E257" s="219"/>
      <c r="F257" s="219"/>
    </row>
    <row r="258" spans="1:6" s="216" customFormat="1" ht="102" x14ac:dyDescent="0.2">
      <c r="A258" s="217"/>
      <c r="B258" s="222" t="s">
        <v>225</v>
      </c>
      <c r="C258" s="219"/>
      <c r="D258" s="220"/>
      <c r="E258" s="219"/>
      <c r="F258" s="219"/>
    </row>
    <row r="259" spans="1:6" s="216" customFormat="1" x14ac:dyDescent="0.2">
      <c r="A259" s="217"/>
      <c r="B259" s="222"/>
      <c r="C259" s="219">
        <v>2</v>
      </c>
      <c r="D259" s="220" t="s">
        <v>123</v>
      </c>
      <c r="E259" s="241"/>
      <c r="F259" s="219">
        <f>+C259*E259</f>
        <v>0</v>
      </c>
    </row>
    <row r="260" spans="1:6" s="216" customFormat="1" x14ac:dyDescent="0.2">
      <c r="A260" s="224"/>
      <c r="B260" s="225"/>
      <c r="C260" s="226"/>
      <c r="D260" s="227"/>
      <c r="E260" s="226"/>
      <c r="F260" s="226"/>
    </row>
    <row r="261" spans="1:6" s="216" customFormat="1" x14ac:dyDescent="0.2">
      <c r="A261" s="229"/>
      <c r="B261" s="212"/>
      <c r="C261" s="213"/>
      <c r="D261" s="214"/>
      <c r="E261" s="213"/>
      <c r="F261" s="213"/>
    </row>
    <row r="262" spans="1:6" s="216" customFormat="1" x14ac:dyDescent="0.2">
      <c r="A262" s="217">
        <f>1+A257</f>
        <v>51</v>
      </c>
      <c r="B262" s="218" t="s">
        <v>224</v>
      </c>
      <c r="C262" s="219"/>
      <c r="D262" s="220"/>
      <c r="E262" s="219"/>
      <c r="F262" s="219"/>
    </row>
    <row r="263" spans="1:6" s="216" customFormat="1" ht="51" x14ac:dyDescent="0.2">
      <c r="A263" s="217"/>
      <c r="B263" s="222" t="s">
        <v>223</v>
      </c>
      <c r="C263" s="219"/>
      <c r="D263" s="220"/>
      <c r="E263" s="219"/>
      <c r="F263" s="219"/>
    </row>
    <row r="264" spans="1:6" s="216" customFormat="1" x14ac:dyDescent="0.2">
      <c r="A264" s="217"/>
      <c r="B264" s="222"/>
      <c r="C264" s="219">
        <v>2</v>
      </c>
      <c r="D264" s="220" t="s">
        <v>123</v>
      </c>
      <c r="E264" s="241"/>
      <c r="F264" s="219">
        <f>+C264*E264</f>
        <v>0</v>
      </c>
    </row>
    <row r="265" spans="1:6" s="216" customFormat="1" x14ac:dyDescent="0.2">
      <c r="A265" s="232"/>
      <c r="B265" s="225"/>
      <c r="C265" s="226"/>
      <c r="D265" s="227"/>
      <c r="E265" s="226"/>
      <c r="F265" s="226"/>
    </row>
    <row r="266" spans="1:6" s="216" customFormat="1" x14ac:dyDescent="0.2">
      <c r="A266" s="211"/>
      <c r="B266" s="212"/>
      <c r="C266" s="213"/>
      <c r="D266" s="214"/>
      <c r="E266" s="213"/>
      <c r="F266" s="215"/>
    </row>
    <row r="267" spans="1:6" s="216" customFormat="1" x14ac:dyDescent="0.2">
      <c r="A267" s="217">
        <f>1+A262</f>
        <v>52</v>
      </c>
      <c r="B267" s="218" t="s">
        <v>222</v>
      </c>
      <c r="C267" s="219"/>
      <c r="D267" s="220"/>
      <c r="E267" s="219"/>
      <c r="F267" s="219"/>
    </row>
    <row r="268" spans="1:6" s="216" customFormat="1" ht="51" x14ac:dyDescent="0.2">
      <c r="A268" s="217"/>
      <c r="B268" s="222" t="s">
        <v>221</v>
      </c>
      <c r="C268" s="219"/>
      <c r="D268" s="220"/>
      <c r="E268" s="219"/>
      <c r="F268" s="219"/>
    </row>
    <row r="269" spans="1:6" s="216" customFormat="1" x14ac:dyDescent="0.2">
      <c r="A269" s="217"/>
      <c r="B269" s="222"/>
      <c r="C269" s="219">
        <v>1</v>
      </c>
      <c r="D269" s="220" t="s">
        <v>123</v>
      </c>
      <c r="E269" s="241"/>
      <c r="F269" s="219">
        <f>+C269*E269</f>
        <v>0</v>
      </c>
    </row>
    <row r="270" spans="1:6" s="216" customFormat="1" x14ac:dyDescent="0.2">
      <c r="A270" s="224"/>
      <c r="B270" s="225"/>
      <c r="C270" s="226"/>
      <c r="D270" s="227"/>
      <c r="E270" s="226"/>
      <c r="F270" s="226"/>
    </row>
    <row r="271" spans="1:6" s="216" customFormat="1" x14ac:dyDescent="0.2">
      <c r="A271" s="229"/>
      <c r="B271" s="212"/>
      <c r="C271" s="213"/>
      <c r="D271" s="214"/>
      <c r="E271" s="213"/>
      <c r="F271" s="213"/>
    </row>
    <row r="272" spans="1:6" s="216" customFormat="1" x14ac:dyDescent="0.2">
      <c r="A272" s="217">
        <f>1+A267</f>
        <v>53</v>
      </c>
      <c r="B272" s="218" t="s">
        <v>220</v>
      </c>
      <c r="C272" s="219"/>
      <c r="D272" s="220"/>
      <c r="E272" s="219"/>
      <c r="F272" s="219"/>
    </row>
    <row r="273" spans="1:6" s="216" customFormat="1" ht="51" x14ac:dyDescent="0.2">
      <c r="A273" s="236"/>
      <c r="B273" s="222" t="s">
        <v>219</v>
      </c>
      <c r="F273" s="223"/>
    </row>
    <row r="274" spans="1:6" s="216" customFormat="1" x14ac:dyDescent="0.2">
      <c r="A274" s="236"/>
      <c r="B274" s="222"/>
      <c r="C274" s="219">
        <v>39.700000000000003</v>
      </c>
      <c r="D274" s="220" t="s">
        <v>216</v>
      </c>
      <c r="E274" s="241"/>
      <c r="F274" s="219">
        <f>+C274*E274</f>
        <v>0</v>
      </c>
    </row>
    <row r="275" spans="1:6" s="216" customFormat="1" x14ac:dyDescent="0.2">
      <c r="A275" s="224"/>
      <c r="B275" s="225"/>
      <c r="C275" s="226"/>
      <c r="D275" s="227"/>
      <c r="E275" s="226"/>
      <c r="F275" s="226"/>
    </row>
    <row r="276" spans="1:6" s="216" customFormat="1" x14ac:dyDescent="0.2">
      <c r="A276" s="229"/>
      <c r="B276" s="212"/>
      <c r="C276" s="213"/>
      <c r="D276" s="214"/>
      <c r="E276" s="213"/>
      <c r="F276" s="213"/>
    </row>
    <row r="277" spans="1:6" s="216" customFormat="1" x14ac:dyDescent="0.2">
      <c r="A277" s="217">
        <f>1+A272</f>
        <v>54</v>
      </c>
      <c r="B277" s="218" t="s">
        <v>218</v>
      </c>
      <c r="C277" s="219"/>
      <c r="D277" s="220"/>
      <c r="E277" s="219"/>
      <c r="F277" s="219"/>
    </row>
    <row r="278" spans="1:6" s="216" customFormat="1" ht="38.25" x14ac:dyDescent="0.2">
      <c r="A278" s="236"/>
      <c r="B278" s="222" t="s">
        <v>217</v>
      </c>
      <c r="F278" s="223"/>
    </row>
    <row r="279" spans="1:6" s="216" customFormat="1" x14ac:dyDescent="0.2">
      <c r="A279" s="236"/>
      <c r="B279" s="222"/>
      <c r="C279" s="219">
        <v>39.700000000000003</v>
      </c>
      <c r="D279" s="220" t="s">
        <v>216</v>
      </c>
      <c r="E279" s="241"/>
      <c r="F279" s="219">
        <f>+C279*E279</f>
        <v>0</v>
      </c>
    </row>
    <row r="280" spans="1:6" s="216" customFormat="1" x14ac:dyDescent="0.2">
      <c r="A280" s="224"/>
      <c r="B280" s="225"/>
      <c r="C280" s="226"/>
      <c r="D280" s="227"/>
      <c r="E280" s="226"/>
      <c r="F280" s="226"/>
    </row>
    <row r="281" spans="1:6" s="216" customFormat="1" x14ac:dyDescent="0.2">
      <c r="A281" s="229"/>
      <c r="B281" s="212"/>
      <c r="C281" s="213"/>
      <c r="D281" s="214"/>
      <c r="E281" s="213"/>
      <c r="F281" s="213"/>
    </row>
    <row r="282" spans="1:6" s="216" customFormat="1" x14ac:dyDescent="0.2">
      <c r="A282" s="217">
        <f>1+A277</f>
        <v>55</v>
      </c>
      <c r="B282" s="218" t="s">
        <v>215</v>
      </c>
      <c r="C282" s="219"/>
      <c r="D282" s="220"/>
      <c r="E282" s="219"/>
      <c r="F282" s="219"/>
    </row>
    <row r="283" spans="1:6" s="216" customFormat="1" ht="38.25" x14ac:dyDescent="0.2">
      <c r="A283" s="236"/>
      <c r="B283" s="222" t="s">
        <v>214</v>
      </c>
      <c r="C283" s="219"/>
      <c r="D283" s="228"/>
      <c r="F283" s="223"/>
    </row>
    <row r="284" spans="1:6" s="216" customFormat="1" x14ac:dyDescent="0.2">
      <c r="A284" s="236"/>
      <c r="B284" s="231"/>
      <c r="C284" s="219">
        <v>48.95</v>
      </c>
      <c r="D284" s="220" t="s">
        <v>142</v>
      </c>
      <c r="E284" s="241"/>
      <c r="F284" s="219">
        <f>+C284*E284</f>
        <v>0</v>
      </c>
    </row>
    <row r="285" spans="1:6" s="216" customFormat="1" x14ac:dyDescent="0.2">
      <c r="A285" s="224"/>
      <c r="B285" s="225"/>
      <c r="C285" s="226"/>
      <c r="D285" s="227"/>
      <c r="E285" s="226"/>
      <c r="F285" s="226"/>
    </row>
    <row r="286" spans="1:6" s="216" customFormat="1" x14ac:dyDescent="0.2">
      <c r="A286" s="196"/>
      <c r="B286" s="197" t="s">
        <v>2</v>
      </c>
      <c r="C286" s="198"/>
      <c r="D286" s="199"/>
      <c r="E286" s="200" t="s">
        <v>34</v>
      </c>
      <c r="F286" s="200">
        <f>SUM(F14:F285)</f>
        <v>0</v>
      </c>
    </row>
    <row r="287" spans="1:6" x14ac:dyDescent="0.2">
      <c r="A287" s="237"/>
      <c r="B287" s="231"/>
      <c r="C287" s="238"/>
      <c r="D287" s="238"/>
      <c r="E287" s="153"/>
      <c r="F287" s="153"/>
    </row>
  </sheetData>
  <sheetProtection algorithmName="SHA-512" hashValue="R1uLsIixAcHt38D87c8iuxV60I3RMTUDM66yE/UucLbwx1CgmYBZmcgBQfmo0d54CrnSL3qnD4rDE5F7Jz8brw==" saltValue="yZABYBDitfnq2xwXc1O1sQ=="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9" manualBreakCount="9">
    <brk id="35" max="5" man="1"/>
    <brk id="65" max="5" man="1"/>
    <brk id="95" max="5" man="1"/>
    <brk id="120" max="5" man="1"/>
    <brk id="150" max="5" man="1"/>
    <brk id="185" max="5" man="1"/>
    <brk id="210" max="5" man="1"/>
    <brk id="235" max="5" man="1"/>
    <brk id="260"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3C34E-823D-4E7D-B89C-2A146902890E}">
  <sheetPr>
    <tabColor rgb="FFFFC000"/>
  </sheetPr>
  <dimension ref="A1:H217"/>
  <sheetViews>
    <sheetView topLeftCell="A14" zoomScaleNormal="100" zoomScaleSheetLayoutView="100" workbookViewId="0">
      <selection activeCell="E24" sqref="E24"/>
    </sheetView>
  </sheetViews>
  <sheetFormatPr defaultRowHeight="12.75" x14ac:dyDescent="0.2"/>
  <cols>
    <col min="1" max="1" width="6.7109375" style="204" customWidth="1"/>
    <col min="2" max="2" width="37.7109375" style="239" customWidth="1"/>
    <col min="3" max="4" width="6.7109375" style="25" customWidth="1"/>
    <col min="5" max="5" width="14.7109375" style="240" customWidth="1"/>
    <col min="6" max="6" width="14.7109375" style="25" customWidth="1"/>
    <col min="7" max="7" width="13.140625" style="25" customWidth="1"/>
    <col min="8" max="8" width="9.140625" style="25"/>
    <col min="9" max="9" width="10.5703125" style="25" bestFit="1" customWidth="1"/>
    <col min="10" max="10" width="11.5703125" style="25" bestFit="1" customWidth="1"/>
    <col min="11" max="16384" width="9.140625" style="25"/>
  </cols>
  <sheetData>
    <row r="1" spans="1:6" s="203" customFormat="1" ht="15.75" x14ac:dyDescent="0.2">
      <c r="A1" s="20" t="s">
        <v>133</v>
      </c>
      <c r="B1" s="106" t="s">
        <v>6</v>
      </c>
      <c r="C1" s="201"/>
      <c r="D1" s="201"/>
      <c r="E1" s="202"/>
    </row>
    <row r="2" spans="1:6" s="203" customFormat="1" ht="15.75" x14ac:dyDescent="0.2">
      <c r="A2" s="20" t="s">
        <v>134</v>
      </c>
      <c r="B2" s="106" t="s">
        <v>7</v>
      </c>
      <c r="C2" s="201"/>
      <c r="D2" s="201"/>
      <c r="E2" s="202"/>
    </row>
    <row r="3" spans="1:6" s="203" customFormat="1" ht="15.75" x14ac:dyDescent="0.2">
      <c r="A3" s="20" t="s">
        <v>203</v>
      </c>
      <c r="B3" s="106" t="s">
        <v>326</v>
      </c>
      <c r="C3" s="201"/>
      <c r="D3" s="201"/>
      <c r="E3" s="202"/>
    </row>
    <row r="4" spans="1:6" x14ac:dyDescent="0.2">
      <c r="A4" s="160"/>
      <c r="B4" s="106" t="s">
        <v>351</v>
      </c>
      <c r="C4" s="204"/>
      <c r="D4" s="204"/>
      <c r="E4" s="23"/>
    </row>
    <row r="5" spans="1:6" s="245" customFormat="1" ht="76.5" customHeight="1" x14ac:dyDescent="0.2">
      <c r="A5" s="242" t="s">
        <v>0</v>
      </c>
      <c r="B5" s="206" t="s">
        <v>27</v>
      </c>
      <c r="C5" s="243" t="s">
        <v>8</v>
      </c>
      <c r="D5" s="243" t="s">
        <v>9</v>
      </c>
      <c r="E5" s="244" t="s">
        <v>324</v>
      </c>
      <c r="F5" s="244" t="s">
        <v>32</v>
      </c>
    </row>
    <row r="6" spans="1:6" x14ac:dyDescent="0.2">
      <c r="A6" s="81">
        <v>1</v>
      </c>
      <c r="B6" s="61"/>
      <c r="C6" s="26"/>
      <c r="D6" s="27"/>
      <c r="E6" s="28"/>
      <c r="F6" s="26"/>
    </row>
    <row r="7" spans="1:6" x14ac:dyDescent="0.2">
      <c r="A7" s="166"/>
      <c r="B7" s="106" t="s">
        <v>106</v>
      </c>
      <c r="C7" s="24"/>
      <c r="E7" s="23"/>
      <c r="F7" s="24"/>
    </row>
    <row r="8" spans="1:6" x14ac:dyDescent="0.2">
      <c r="A8" s="166"/>
      <c r="B8" s="342" t="s">
        <v>105</v>
      </c>
      <c r="C8" s="342"/>
      <c r="D8" s="342"/>
      <c r="E8" s="342"/>
      <c r="F8" s="167"/>
    </row>
    <row r="9" spans="1:6" x14ac:dyDescent="0.2">
      <c r="A9" s="166"/>
      <c r="B9" s="342"/>
      <c r="C9" s="342"/>
      <c r="D9" s="342"/>
      <c r="E9" s="342"/>
      <c r="F9" s="167"/>
    </row>
    <row r="10" spans="1:6" x14ac:dyDescent="0.2">
      <c r="A10" s="166"/>
      <c r="B10" s="67"/>
      <c r="C10" s="24"/>
      <c r="E10" s="23"/>
      <c r="F10" s="24"/>
    </row>
    <row r="11" spans="1:6" s="216" customFormat="1" x14ac:dyDescent="0.2">
      <c r="A11" s="221"/>
      <c r="B11" s="222"/>
      <c r="C11" s="219"/>
      <c r="D11" s="220"/>
      <c r="E11" s="219"/>
      <c r="F11" s="219"/>
    </row>
    <row r="12" spans="1:6" s="216" customFormat="1" x14ac:dyDescent="0.2">
      <c r="A12" s="217">
        <v>1</v>
      </c>
      <c r="B12" s="218" t="s">
        <v>316</v>
      </c>
      <c r="C12" s="219"/>
      <c r="D12" s="220"/>
      <c r="E12" s="219"/>
      <c r="F12" s="219"/>
    </row>
    <row r="13" spans="1:6" s="216" customFormat="1" ht="63.75" x14ac:dyDescent="0.2">
      <c r="A13" s="221"/>
      <c r="B13" s="222" t="s">
        <v>315</v>
      </c>
      <c r="F13" s="223"/>
    </row>
    <row r="14" spans="1:6" s="216" customFormat="1" x14ac:dyDescent="0.2">
      <c r="A14" s="221"/>
      <c r="B14" s="222"/>
      <c r="C14" s="219">
        <v>1</v>
      </c>
      <c r="D14" s="220" t="s">
        <v>123</v>
      </c>
      <c r="E14" s="241"/>
      <c r="F14" s="219">
        <f>+C14*E14</f>
        <v>0</v>
      </c>
    </row>
    <row r="15" spans="1:6" s="216" customFormat="1" x14ac:dyDescent="0.2">
      <c r="A15" s="224"/>
      <c r="B15" s="225"/>
      <c r="C15" s="226"/>
      <c r="D15" s="227"/>
      <c r="E15" s="226"/>
      <c r="F15" s="226"/>
    </row>
    <row r="16" spans="1:6" s="216" customFormat="1" x14ac:dyDescent="0.2">
      <c r="A16" s="221"/>
      <c r="B16" s="222"/>
      <c r="C16" s="219"/>
      <c r="D16" s="220"/>
      <c r="E16" s="219"/>
      <c r="F16" s="219"/>
    </row>
    <row r="17" spans="1:6" s="216" customFormat="1" x14ac:dyDescent="0.2">
      <c r="A17" s="217">
        <f>1+A12</f>
        <v>2</v>
      </c>
      <c r="B17" s="218" t="s">
        <v>314</v>
      </c>
      <c r="C17" s="219"/>
      <c r="D17" s="220"/>
      <c r="E17" s="219"/>
      <c r="F17" s="219"/>
    </row>
    <row r="18" spans="1:6" s="216" customFormat="1" ht="63.75" x14ac:dyDescent="0.2">
      <c r="A18" s="217"/>
      <c r="B18" s="222" t="s">
        <v>313</v>
      </c>
      <c r="F18" s="223"/>
    </row>
    <row r="19" spans="1:6" s="216" customFormat="1" x14ac:dyDescent="0.2">
      <c r="A19" s="217"/>
      <c r="B19" s="222"/>
      <c r="C19" s="219">
        <v>1.6511800000000001</v>
      </c>
      <c r="D19" s="220" t="s">
        <v>273</v>
      </c>
      <c r="E19" s="241"/>
      <c r="F19" s="219">
        <f>+C19*E19</f>
        <v>0</v>
      </c>
    </row>
    <row r="20" spans="1:6" s="216" customFormat="1" x14ac:dyDescent="0.2">
      <c r="A20" s="224"/>
      <c r="B20" s="225"/>
      <c r="C20" s="226"/>
      <c r="D20" s="227"/>
      <c r="E20" s="226"/>
      <c r="F20" s="226"/>
    </row>
    <row r="21" spans="1:6" s="216" customFormat="1" x14ac:dyDescent="0.2">
      <c r="A21" s="221"/>
      <c r="B21" s="222"/>
      <c r="C21" s="219"/>
      <c r="D21" s="220"/>
      <c r="E21" s="219"/>
      <c r="F21" s="219"/>
    </row>
    <row r="22" spans="1:6" s="216" customFormat="1" x14ac:dyDescent="0.2">
      <c r="A22" s="217">
        <f>1+A17</f>
        <v>3</v>
      </c>
      <c r="B22" s="218" t="s">
        <v>312</v>
      </c>
      <c r="C22" s="219"/>
      <c r="D22" s="220"/>
      <c r="E22" s="219"/>
      <c r="F22" s="219"/>
    </row>
    <row r="23" spans="1:6" s="216" customFormat="1" ht="38.25" x14ac:dyDescent="0.2">
      <c r="A23" s="221"/>
      <c r="B23" s="222" t="s">
        <v>311</v>
      </c>
      <c r="F23" s="223"/>
    </row>
    <row r="24" spans="1:6" s="216" customFormat="1" x14ac:dyDescent="0.2">
      <c r="A24" s="221"/>
      <c r="B24" s="222"/>
      <c r="C24" s="219">
        <v>1</v>
      </c>
      <c r="D24" s="220" t="s">
        <v>123</v>
      </c>
      <c r="E24" s="241"/>
      <c r="F24" s="219">
        <f>+C24*E24</f>
        <v>0</v>
      </c>
    </row>
    <row r="25" spans="1:6" s="216" customFormat="1" x14ac:dyDescent="0.2">
      <c r="A25" s="224"/>
      <c r="B25" s="225"/>
      <c r="C25" s="226"/>
      <c r="D25" s="227"/>
      <c r="E25" s="226"/>
      <c r="F25" s="226"/>
    </row>
    <row r="26" spans="1:6" s="216" customFormat="1" x14ac:dyDescent="0.2">
      <c r="A26" s="221"/>
      <c r="B26" s="222"/>
      <c r="C26" s="219"/>
      <c r="D26" s="220"/>
      <c r="E26" s="219"/>
      <c r="F26" s="219"/>
    </row>
    <row r="27" spans="1:6" s="216" customFormat="1" x14ac:dyDescent="0.2">
      <c r="A27" s="217">
        <f>1+A22</f>
        <v>4</v>
      </c>
      <c r="B27" s="218" t="s">
        <v>308</v>
      </c>
      <c r="C27" s="219"/>
      <c r="D27" s="220"/>
      <c r="E27" s="219"/>
      <c r="F27" s="219"/>
    </row>
    <row r="28" spans="1:6" s="216" customFormat="1" ht="38.25" x14ac:dyDescent="0.2">
      <c r="A28" s="221"/>
      <c r="B28" s="222" t="s">
        <v>307</v>
      </c>
      <c r="F28" s="223"/>
    </row>
    <row r="29" spans="1:6" s="216" customFormat="1" x14ac:dyDescent="0.2">
      <c r="A29" s="221"/>
      <c r="B29" s="222"/>
      <c r="C29" s="219">
        <v>11.16</v>
      </c>
      <c r="D29" s="220" t="s">
        <v>273</v>
      </c>
      <c r="E29" s="241"/>
      <c r="F29" s="219">
        <f>+C29*E29</f>
        <v>0</v>
      </c>
    </row>
    <row r="30" spans="1:6" s="216" customFormat="1" x14ac:dyDescent="0.2">
      <c r="A30" s="224"/>
      <c r="B30" s="225"/>
      <c r="C30" s="226"/>
      <c r="D30" s="227"/>
      <c r="E30" s="226"/>
      <c r="F30" s="226"/>
    </row>
    <row r="31" spans="1:6" s="216" customFormat="1" x14ac:dyDescent="0.2">
      <c r="A31" s="211"/>
      <c r="B31" s="212"/>
      <c r="C31" s="213"/>
      <c r="D31" s="214"/>
      <c r="E31" s="213"/>
      <c r="F31" s="213"/>
    </row>
    <row r="32" spans="1:6" s="216" customFormat="1" x14ac:dyDescent="0.2">
      <c r="A32" s="217">
        <f>1+A27</f>
        <v>5</v>
      </c>
      <c r="B32" s="218" t="s">
        <v>306</v>
      </c>
      <c r="C32" s="219"/>
      <c r="D32" s="220"/>
      <c r="E32" s="219"/>
      <c r="F32" s="219"/>
    </row>
    <row r="33" spans="1:6" s="216" customFormat="1" ht="51" x14ac:dyDescent="0.2">
      <c r="A33" s="221"/>
      <c r="B33" s="222" t="s">
        <v>305</v>
      </c>
      <c r="F33" s="223"/>
    </row>
    <row r="34" spans="1:6" s="216" customFormat="1" x14ac:dyDescent="0.2">
      <c r="A34" s="221"/>
      <c r="B34" s="222"/>
      <c r="C34" s="219">
        <v>40.32</v>
      </c>
      <c r="D34" s="220" t="s">
        <v>273</v>
      </c>
      <c r="E34" s="241"/>
      <c r="F34" s="219">
        <f>+C34*E34</f>
        <v>0</v>
      </c>
    </row>
    <row r="35" spans="1:6" s="216" customFormat="1" x14ac:dyDescent="0.2">
      <c r="A35" s="224"/>
      <c r="B35" s="225"/>
      <c r="C35" s="226"/>
      <c r="D35" s="227"/>
      <c r="E35" s="226"/>
      <c r="F35" s="226"/>
    </row>
    <row r="36" spans="1:6" s="216" customFormat="1" x14ac:dyDescent="0.2">
      <c r="A36" s="217"/>
      <c r="B36" s="222"/>
      <c r="C36" s="219"/>
      <c r="D36" s="220"/>
      <c r="E36" s="219"/>
      <c r="F36" s="219"/>
    </row>
    <row r="37" spans="1:6" s="216" customFormat="1" x14ac:dyDescent="0.2">
      <c r="A37" s="217">
        <f>1+A32</f>
        <v>6</v>
      </c>
      <c r="B37" s="218" t="s">
        <v>304</v>
      </c>
      <c r="C37" s="219"/>
      <c r="D37" s="220"/>
      <c r="E37" s="219"/>
      <c r="F37" s="219"/>
    </row>
    <row r="38" spans="1:6" s="216" customFormat="1" ht="51" x14ac:dyDescent="0.2">
      <c r="A38" s="221"/>
      <c r="B38" s="222" t="s">
        <v>303</v>
      </c>
      <c r="F38" s="223"/>
    </row>
    <row r="39" spans="1:6" s="216" customFormat="1" x14ac:dyDescent="0.2">
      <c r="A39" s="221"/>
      <c r="B39" s="222"/>
      <c r="C39" s="219">
        <v>6</v>
      </c>
      <c r="D39" s="220" t="s">
        <v>273</v>
      </c>
      <c r="E39" s="241"/>
      <c r="F39" s="219">
        <f>+C39*E39</f>
        <v>0</v>
      </c>
    </row>
    <row r="40" spans="1:6" s="216" customFormat="1" x14ac:dyDescent="0.2">
      <c r="A40" s="224"/>
      <c r="B40" s="225"/>
      <c r="C40" s="226"/>
      <c r="D40" s="227"/>
      <c r="E40" s="226"/>
      <c r="F40" s="226"/>
    </row>
    <row r="41" spans="1:6" s="216" customFormat="1" x14ac:dyDescent="0.2">
      <c r="A41" s="217"/>
      <c r="B41" s="222"/>
      <c r="C41" s="219"/>
      <c r="D41" s="220"/>
      <c r="E41" s="219"/>
      <c r="F41" s="219"/>
    </row>
    <row r="42" spans="1:6" s="216" customFormat="1" ht="25.5" x14ac:dyDescent="0.2">
      <c r="A42" s="217">
        <f>1+A37</f>
        <v>7</v>
      </c>
      <c r="B42" s="218" t="s">
        <v>302</v>
      </c>
      <c r="C42" s="219"/>
      <c r="D42" s="220"/>
      <c r="E42" s="219"/>
      <c r="F42" s="219"/>
    </row>
    <row r="43" spans="1:6" s="216" customFormat="1" ht="51" x14ac:dyDescent="0.2">
      <c r="A43" s="221"/>
      <c r="B43" s="222" t="s">
        <v>301</v>
      </c>
      <c r="F43" s="223"/>
    </row>
    <row r="44" spans="1:6" s="216" customFormat="1" x14ac:dyDescent="0.2">
      <c r="A44" s="221"/>
      <c r="B44" s="222"/>
      <c r="C44" s="219">
        <v>1.45</v>
      </c>
      <c r="D44" s="220" t="s">
        <v>273</v>
      </c>
      <c r="E44" s="241"/>
      <c r="F44" s="219">
        <f>+C44*E44</f>
        <v>0</v>
      </c>
    </row>
    <row r="45" spans="1:6" s="216" customFormat="1" x14ac:dyDescent="0.2">
      <c r="A45" s="224"/>
      <c r="B45" s="225"/>
      <c r="C45" s="226"/>
      <c r="D45" s="227"/>
      <c r="E45" s="226"/>
      <c r="F45" s="226"/>
    </row>
    <row r="46" spans="1:6" s="216" customFormat="1" x14ac:dyDescent="0.2">
      <c r="A46" s="217"/>
      <c r="B46" s="222"/>
      <c r="C46" s="219"/>
      <c r="D46" s="220"/>
      <c r="E46" s="219"/>
      <c r="F46" s="219"/>
    </row>
    <row r="47" spans="1:6" s="216" customFormat="1" x14ac:dyDescent="0.2">
      <c r="A47" s="217">
        <f>1+A42</f>
        <v>8</v>
      </c>
      <c r="B47" s="218" t="s">
        <v>300</v>
      </c>
      <c r="C47" s="219"/>
      <c r="D47" s="220"/>
      <c r="E47" s="219"/>
      <c r="F47" s="219"/>
    </row>
    <row r="48" spans="1:6" s="216" customFormat="1" ht="51" x14ac:dyDescent="0.2">
      <c r="A48" s="221"/>
      <c r="B48" s="222" t="s">
        <v>299</v>
      </c>
      <c r="F48" s="223"/>
    </row>
    <row r="49" spans="1:6" s="216" customFormat="1" x14ac:dyDescent="0.2">
      <c r="A49" s="221"/>
      <c r="B49" s="222"/>
      <c r="C49" s="219">
        <v>30</v>
      </c>
      <c r="D49" s="220" t="s">
        <v>273</v>
      </c>
      <c r="E49" s="241"/>
      <c r="F49" s="219">
        <f>+C49*E49</f>
        <v>0</v>
      </c>
    </row>
    <row r="50" spans="1:6" s="216" customFormat="1" x14ac:dyDescent="0.2">
      <c r="A50" s="224"/>
      <c r="B50" s="225"/>
      <c r="C50" s="226"/>
      <c r="D50" s="227"/>
      <c r="E50" s="226"/>
      <c r="F50" s="226"/>
    </row>
    <row r="51" spans="1:6" s="216" customFormat="1" x14ac:dyDescent="0.2">
      <c r="A51" s="217"/>
      <c r="B51" s="222"/>
      <c r="C51" s="219"/>
      <c r="D51" s="220"/>
      <c r="E51" s="219"/>
      <c r="F51" s="219"/>
    </row>
    <row r="52" spans="1:6" s="216" customFormat="1" x14ac:dyDescent="0.2">
      <c r="A52" s="217">
        <f>1+A47</f>
        <v>9</v>
      </c>
      <c r="B52" s="218" t="s">
        <v>298</v>
      </c>
      <c r="C52" s="219"/>
      <c r="D52" s="220"/>
      <c r="E52" s="219"/>
      <c r="F52" s="219"/>
    </row>
    <row r="53" spans="1:6" s="216" customFormat="1" ht="51" x14ac:dyDescent="0.2">
      <c r="A53" s="221"/>
      <c r="B53" s="222" t="s">
        <v>297</v>
      </c>
      <c r="F53" s="223"/>
    </row>
    <row r="54" spans="1:6" s="216" customFormat="1" x14ac:dyDescent="0.2">
      <c r="A54" s="221"/>
      <c r="B54" s="222"/>
      <c r="C54" s="219">
        <v>16.32</v>
      </c>
      <c r="D54" s="220" t="s">
        <v>273</v>
      </c>
      <c r="E54" s="241"/>
      <c r="F54" s="219">
        <f>+C54*E54</f>
        <v>0</v>
      </c>
    </row>
    <row r="55" spans="1:6" s="216" customFormat="1" x14ac:dyDescent="0.2">
      <c r="A55" s="224"/>
      <c r="B55" s="225"/>
      <c r="C55" s="226"/>
      <c r="D55" s="227"/>
      <c r="E55" s="226"/>
      <c r="F55" s="226"/>
    </row>
    <row r="56" spans="1:6" s="216" customFormat="1" x14ac:dyDescent="0.2">
      <c r="A56" s="229"/>
      <c r="B56" s="212"/>
      <c r="C56" s="213"/>
      <c r="D56" s="214"/>
      <c r="E56" s="213"/>
      <c r="F56" s="213"/>
    </row>
    <row r="57" spans="1:6" s="216" customFormat="1" x14ac:dyDescent="0.2">
      <c r="A57" s="217">
        <f>1+A52</f>
        <v>10</v>
      </c>
      <c r="B57" s="218" t="s">
        <v>294</v>
      </c>
      <c r="C57" s="219"/>
      <c r="D57" s="220"/>
      <c r="E57" s="219"/>
      <c r="F57" s="219"/>
    </row>
    <row r="58" spans="1:6" s="216" customFormat="1" ht="38.25" x14ac:dyDescent="0.2">
      <c r="A58" s="217"/>
      <c r="B58" s="222" t="s">
        <v>350</v>
      </c>
      <c r="C58" s="219"/>
      <c r="D58" s="220"/>
      <c r="E58" s="219"/>
      <c r="F58" s="219"/>
    </row>
    <row r="59" spans="1:6" s="216" customFormat="1" x14ac:dyDescent="0.2">
      <c r="A59" s="217"/>
      <c r="B59" s="222"/>
      <c r="C59" s="219">
        <v>5.9</v>
      </c>
      <c r="D59" s="220" t="s">
        <v>216</v>
      </c>
      <c r="E59" s="241"/>
      <c r="F59" s="219">
        <f>+C59*E59</f>
        <v>0</v>
      </c>
    </row>
    <row r="60" spans="1:6" s="216" customFormat="1" x14ac:dyDescent="0.2">
      <c r="A60" s="224"/>
      <c r="B60" s="225"/>
      <c r="C60" s="226"/>
      <c r="D60" s="227"/>
      <c r="E60" s="226"/>
      <c r="F60" s="226"/>
    </row>
    <row r="61" spans="1:6" s="216" customFormat="1" x14ac:dyDescent="0.2">
      <c r="A61" s="229"/>
      <c r="B61" s="230"/>
      <c r="C61" s="213"/>
      <c r="D61" s="214"/>
      <c r="E61" s="213"/>
      <c r="F61" s="213"/>
    </row>
    <row r="62" spans="1:6" s="216" customFormat="1" x14ac:dyDescent="0.2">
      <c r="A62" s="217">
        <f>1+A57</f>
        <v>11</v>
      </c>
      <c r="B62" s="218" t="s">
        <v>296</v>
      </c>
      <c r="C62" s="219"/>
      <c r="D62" s="220"/>
      <c r="E62" s="219"/>
      <c r="F62" s="219"/>
    </row>
    <row r="63" spans="1:6" s="216" customFormat="1" ht="25.5" x14ac:dyDescent="0.2">
      <c r="A63" s="217"/>
      <c r="B63" s="222" t="s">
        <v>295</v>
      </c>
      <c r="C63" s="219"/>
      <c r="D63" s="220"/>
      <c r="E63" s="219"/>
      <c r="F63" s="219"/>
    </row>
    <row r="64" spans="1:6" s="216" customFormat="1" x14ac:dyDescent="0.2">
      <c r="A64" s="217"/>
      <c r="B64" s="231"/>
      <c r="C64" s="219">
        <v>11.6</v>
      </c>
      <c r="D64" s="228" t="s">
        <v>216</v>
      </c>
      <c r="E64" s="241"/>
      <c r="F64" s="219">
        <f>+C64*E64</f>
        <v>0</v>
      </c>
    </row>
    <row r="65" spans="1:8" s="216" customFormat="1" x14ac:dyDescent="0.2">
      <c r="A65" s="232"/>
      <c r="B65" s="233"/>
      <c r="C65" s="226"/>
      <c r="D65" s="227"/>
      <c r="E65" s="226"/>
      <c r="F65" s="226"/>
    </row>
    <row r="66" spans="1:8" s="216" customFormat="1" x14ac:dyDescent="0.2">
      <c r="A66" s="229"/>
      <c r="B66" s="212"/>
      <c r="C66" s="213"/>
      <c r="D66" s="214"/>
      <c r="E66" s="213"/>
      <c r="F66" s="213"/>
    </row>
    <row r="67" spans="1:8" s="216" customFormat="1" x14ac:dyDescent="0.2">
      <c r="A67" s="217">
        <f>1+A62</f>
        <v>12</v>
      </c>
      <c r="B67" s="218" t="s">
        <v>292</v>
      </c>
      <c r="C67" s="219"/>
      <c r="D67" s="220"/>
      <c r="E67" s="219"/>
      <c r="F67" s="219"/>
    </row>
    <row r="68" spans="1:8" s="216" customFormat="1" ht="25.5" x14ac:dyDescent="0.2">
      <c r="A68" s="221"/>
      <c r="B68" s="222" t="s">
        <v>291</v>
      </c>
      <c r="C68" s="219"/>
      <c r="D68" s="220"/>
      <c r="F68" s="223"/>
    </row>
    <row r="69" spans="1:8" s="216" customFormat="1" x14ac:dyDescent="0.2">
      <c r="A69" s="221"/>
      <c r="B69" s="222"/>
      <c r="C69" s="219">
        <v>17.77</v>
      </c>
      <c r="D69" s="220" t="s">
        <v>273</v>
      </c>
      <c r="E69" s="241"/>
      <c r="F69" s="219">
        <f>+C69*E69</f>
        <v>0</v>
      </c>
      <c r="G69" s="223"/>
    </row>
    <row r="70" spans="1:8" s="216" customFormat="1" x14ac:dyDescent="0.2">
      <c r="A70" s="224"/>
      <c r="B70" s="225"/>
      <c r="C70" s="226"/>
      <c r="D70" s="227"/>
      <c r="E70" s="226"/>
      <c r="F70" s="226"/>
    </row>
    <row r="71" spans="1:8" s="216" customFormat="1" x14ac:dyDescent="0.2">
      <c r="A71" s="229"/>
      <c r="B71" s="212"/>
      <c r="C71" s="213"/>
      <c r="D71" s="214"/>
      <c r="E71" s="213"/>
      <c r="F71" s="213"/>
    </row>
    <row r="72" spans="1:8" s="216" customFormat="1" x14ac:dyDescent="0.2">
      <c r="A72" s="217">
        <f>1+A67</f>
        <v>13</v>
      </c>
      <c r="B72" s="218" t="s">
        <v>290</v>
      </c>
      <c r="C72" s="219"/>
      <c r="D72" s="220"/>
      <c r="E72" s="219"/>
      <c r="F72" s="219"/>
    </row>
    <row r="73" spans="1:8" s="216" customFormat="1" ht="51" x14ac:dyDescent="0.2">
      <c r="A73" s="217"/>
      <c r="B73" s="222" t="s">
        <v>349</v>
      </c>
      <c r="C73" s="219"/>
      <c r="D73" s="220"/>
      <c r="E73" s="219"/>
      <c r="F73" s="219"/>
    </row>
    <row r="74" spans="1:8" s="216" customFormat="1" x14ac:dyDescent="0.2">
      <c r="A74" s="217"/>
      <c r="B74" s="222"/>
      <c r="C74" s="219">
        <v>0.50150000000000006</v>
      </c>
      <c r="D74" s="228" t="s">
        <v>273</v>
      </c>
      <c r="E74" s="241"/>
      <c r="F74" s="219">
        <f>+C74*E74</f>
        <v>0</v>
      </c>
    </row>
    <row r="75" spans="1:8" s="216" customFormat="1" x14ac:dyDescent="0.2">
      <c r="A75" s="224"/>
      <c r="B75" s="225"/>
      <c r="C75" s="226"/>
      <c r="D75" s="227"/>
      <c r="E75" s="226"/>
      <c r="F75" s="226"/>
    </row>
    <row r="76" spans="1:8" s="216" customFormat="1" x14ac:dyDescent="0.2">
      <c r="A76" s="229"/>
      <c r="B76" s="212"/>
      <c r="C76" s="213"/>
      <c r="D76" s="214"/>
      <c r="E76" s="213"/>
      <c r="F76" s="213"/>
    </row>
    <row r="77" spans="1:8" s="216" customFormat="1" x14ac:dyDescent="0.2">
      <c r="A77" s="217">
        <f>1+A72</f>
        <v>14</v>
      </c>
      <c r="B77" s="218" t="s">
        <v>286</v>
      </c>
      <c r="C77" s="219"/>
      <c r="D77" s="220"/>
      <c r="E77" s="219"/>
      <c r="F77" s="219"/>
    </row>
    <row r="78" spans="1:8" s="216" customFormat="1" ht="76.5" x14ac:dyDescent="0.2">
      <c r="A78" s="217"/>
      <c r="B78" s="222" t="s">
        <v>285</v>
      </c>
      <c r="C78" s="219"/>
      <c r="D78" s="220"/>
      <c r="E78" s="219"/>
      <c r="F78" s="219"/>
    </row>
    <row r="79" spans="1:8" s="216" customFormat="1" x14ac:dyDescent="0.2">
      <c r="A79" s="217"/>
      <c r="B79" s="222"/>
      <c r="C79" s="219">
        <v>0.57999999999999996</v>
      </c>
      <c r="D79" s="220" t="s">
        <v>273</v>
      </c>
      <c r="E79" s="241"/>
      <c r="F79" s="219">
        <f>+C79*E79</f>
        <v>0</v>
      </c>
    </row>
    <row r="80" spans="1:8" s="216" customFormat="1" x14ac:dyDescent="0.2">
      <c r="A80" s="224"/>
      <c r="B80" s="225"/>
      <c r="C80" s="226"/>
      <c r="D80" s="227"/>
      <c r="E80" s="226"/>
      <c r="F80" s="226"/>
      <c r="H80" s="234"/>
    </row>
    <row r="81" spans="1:8" s="216" customFormat="1" x14ac:dyDescent="0.2">
      <c r="A81" s="229"/>
      <c r="B81" s="212"/>
      <c r="C81" s="213"/>
      <c r="D81" s="214"/>
      <c r="E81" s="213"/>
      <c r="F81" s="213"/>
    </row>
    <row r="82" spans="1:8" s="216" customFormat="1" x14ac:dyDescent="0.2">
      <c r="A82" s="217">
        <f>1+A77</f>
        <v>15</v>
      </c>
      <c r="B82" s="218" t="s">
        <v>284</v>
      </c>
      <c r="C82" s="219"/>
      <c r="D82" s="220"/>
      <c r="E82" s="219"/>
      <c r="F82" s="219"/>
    </row>
    <row r="83" spans="1:8" s="216" customFormat="1" ht="76.5" x14ac:dyDescent="0.2">
      <c r="A83" s="217"/>
      <c r="B83" s="222" t="s">
        <v>283</v>
      </c>
      <c r="C83" s="219"/>
      <c r="D83" s="220"/>
      <c r="E83" s="219"/>
      <c r="F83" s="219"/>
    </row>
    <row r="84" spans="1:8" s="216" customFormat="1" x14ac:dyDescent="0.2">
      <c r="A84" s="217"/>
      <c r="B84" s="222"/>
      <c r="C84" s="219">
        <v>1.49</v>
      </c>
      <c r="D84" s="220" t="s">
        <v>273</v>
      </c>
      <c r="E84" s="241"/>
      <c r="F84" s="219">
        <f>+C84*E84</f>
        <v>0</v>
      </c>
    </row>
    <row r="85" spans="1:8" s="216" customFormat="1" x14ac:dyDescent="0.2">
      <c r="A85" s="224"/>
      <c r="B85" s="225"/>
      <c r="C85" s="226"/>
      <c r="D85" s="227"/>
      <c r="E85" s="226"/>
      <c r="F85" s="226"/>
    </row>
    <row r="86" spans="1:8" s="216" customFormat="1" x14ac:dyDescent="0.2">
      <c r="A86" s="229"/>
      <c r="B86" s="212"/>
      <c r="C86" s="213"/>
      <c r="D86" s="214"/>
      <c r="E86" s="213"/>
      <c r="F86" s="213"/>
    </row>
    <row r="87" spans="1:8" s="216" customFormat="1" ht="25.5" x14ac:dyDescent="0.2">
      <c r="A87" s="217">
        <f>1+A82</f>
        <v>16</v>
      </c>
      <c r="B87" s="218" t="s">
        <v>348</v>
      </c>
      <c r="C87" s="219"/>
      <c r="D87" s="220"/>
      <c r="E87" s="219"/>
      <c r="F87" s="219"/>
    </row>
    <row r="88" spans="1:8" s="216" customFormat="1" ht="76.5" x14ac:dyDescent="0.2">
      <c r="A88" s="217"/>
      <c r="B88" s="222" t="s">
        <v>347</v>
      </c>
      <c r="C88" s="219"/>
      <c r="D88" s="220"/>
      <c r="E88" s="219"/>
      <c r="F88" s="219"/>
    </row>
    <row r="89" spans="1:8" s="216" customFormat="1" x14ac:dyDescent="0.2">
      <c r="A89" s="217"/>
      <c r="B89" s="222"/>
      <c r="C89" s="219">
        <v>0.504</v>
      </c>
      <c r="D89" s="220" t="s">
        <v>273</v>
      </c>
      <c r="E89" s="241"/>
      <c r="F89" s="219">
        <f>+C89*E89</f>
        <v>0</v>
      </c>
    </row>
    <row r="90" spans="1:8" s="216" customFormat="1" x14ac:dyDescent="0.2">
      <c r="A90" s="224"/>
      <c r="B90" s="225"/>
      <c r="C90" s="226"/>
      <c r="D90" s="227"/>
      <c r="E90" s="226"/>
      <c r="F90" s="226"/>
      <c r="H90" s="234"/>
    </row>
    <row r="91" spans="1:8" s="216" customFormat="1" x14ac:dyDescent="0.2">
      <c r="A91" s="229"/>
      <c r="B91" s="212"/>
      <c r="C91" s="213"/>
      <c r="D91" s="214"/>
      <c r="E91" s="213"/>
      <c r="F91" s="213"/>
    </row>
    <row r="92" spans="1:8" s="216" customFormat="1" x14ac:dyDescent="0.2">
      <c r="A92" s="217">
        <f>1+A87</f>
        <v>17</v>
      </c>
      <c r="B92" s="218" t="s">
        <v>346</v>
      </c>
      <c r="C92" s="219"/>
      <c r="D92" s="220"/>
      <c r="E92" s="219"/>
      <c r="F92" s="219"/>
    </row>
    <row r="93" spans="1:8" s="216" customFormat="1" ht="76.5" x14ac:dyDescent="0.2">
      <c r="A93" s="217"/>
      <c r="B93" s="222" t="s">
        <v>345</v>
      </c>
      <c r="C93" s="219"/>
      <c r="D93" s="220"/>
      <c r="E93" s="219"/>
      <c r="F93" s="219"/>
    </row>
    <row r="94" spans="1:8" s="216" customFormat="1" x14ac:dyDescent="0.2">
      <c r="A94" s="217"/>
      <c r="B94" s="222"/>
      <c r="C94" s="219">
        <v>0.93759999999999999</v>
      </c>
      <c r="D94" s="220" t="s">
        <v>273</v>
      </c>
      <c r="E94" s="241"/>
      <c r="F94" s="219">
        <f>+C94*E94</f>
        <v>0</v>
      </c>
    </row>
    <row r="95" spans="1:8" s="216" customFormat="1" x14ac:dyDescent="0.2">
      <c r="A95" s="224"/>
      <c r="B95" s="225"/>
      <c r="C95" s="226"/>
      <c r="D95" s="227"/>
      <c r="E95" s="226"/>
      <c r="F95" s="226"/>
    </row>
    <row r="96" spans="1:8" s="216" customFormat="1" x14ac:dyDescent="0.2">
      <c r="A96" s="229"/>
      <c r="B96" s="212"/>
      <c r="C96" s="213"/>
      <c r="D96" s="214"/>
      <c r="E96" s="213"/>
      <c r="F96" s="213"/>
    </row>
    <row r="97" spans="1:6" s="216" customFormat="1" x14ac:dyDescent="0.2">
      <c r="A97" s="217">
        <f>1+A92</f>
        <v>18</v>
      </c>
      <c r="B97" s="218" t="s">
        <v>344</v>
      </c>
      <c r="C97" s="219"/>
      <c r="D97" s="220"/>
      <c r="E97" s="219"/>
      <c r="F97" s="219"/>
    </row>
    <row r="98" spans="1:6" s="216" customFormat="1" ht="76.5" x14ac:dyDescent="0.2">
      <c r="A98" s="217"/>
      <c r="B98" s="222" t="s">
        <v>343</v>
      </c>
      <c r="C98" s="219"/>
      <c r="D98" s="220"/>
      <c r="E98" s="219"/>
      <c r="F98" s="219"/>
    </row>
    <row r="99" spans="1:6" s="216" customFormat="1" x14ac:dyDescent="0.2">
      <c r="A99" s="217"/>
      <c r="B99" s="222"/>
      <c r="C99" s="219">
        <v>1.41408</v>
      </c>
      <c r="D99" s="220" t="s">
        <v>273</v>
      </c>
      <c r="E99" s="241"/>
      <c r="F99" s="219">
        <f>+C99*E99</f>
        <v>0</v>
      </c>
    </row>
    <row r="100" spans="1:6" s="216" customFormat="1" x14ac:dyDescent="0.2">
      <c r="A100" s="224"/>
      <c r="B100" s="225"/>
      <c r="C100" s="226"/>
      <c r="D100" s="227"/>
      <c r="E100" s="226"/>
      <c r="F100" s="226"/>
    </row>
    <row r="101" spans="1:6" s="216" customFormat="1" x14ac:dyDescent="0.2">
      <c r="A101" s="229"/>
      <c r="B101" s="212"/>
      <c r="C101" s="213"/>
      <c r="D101" s="214"/>
      <c r="E101" s="213"/>
      <c r="F101" s="213"/>
    </row>
    <row r="102" spans="1:6" s="216" customFormat="1" ht="25.5" x14ac:dyDescent="0.2">
      <c r="A102" s="217">
        <f>1+A97</f>
        <v>19</v>
      </c>
      <c r="B102" s="218" t="s">
        <v>342</v>
      </c>
      <c r="C102" s="219"/>
      <c r="D102" s="220"/>
      <c r="E102" s="219"/>
      <c r="F102" s="219"/>
    </row>
    <row r="103" spans="1:6" s="216" customFormat="1" ht="76.5" x14ac:dyDescent="0.2">
      <c r="A103" s="217"/>
      <c r="B103" s="222" t="s">
        <v>341</v>
      </c>
      <c r="C103" s="219"/>
      <c r="D103" s="220"/>
      <c r="E103" s="219"/>
      <c r="F103" s="219"/>
    </row>
    <row r="104" spans="1:6" s="216" customFormat="1" x14ac:dyDescent="0.2">
      <c r="A104" s="217"/>
      <c r="B104" s="222"/>
      <c r="C104" s="219">
        <v>0.378</v>
      </c>
      <c r="D104" s="220" t="s">
        <v>273</v>
      </c>
      <c r="E104" s="241"/>
      <c r="F104" s="219">
        <f>+C104*E104</f>
        <v>0</v>
      </c>
    </row>
    <row r="105" spans="1:6" s="216" customFormat="1" x14ac:dyDescent="0.2">
      <c r="A105" s="224"/>
      <c r="B105" s="225"/>
      <c r="C105" s="226"/>
      <c r="D105" s="227"/>
      <c r="E105" s="226"/>
      <c r="F105" s="226"/>
    </row>
    <row r="106" spans="1:6" s="216" customFormat="1" x14ac:dyDescent="0.2">
      <c r="A106" s="229"/>
      <c r="B106" s="212"/>
      <c r="C106" s="213"/>
      <c r="D106" s="214"/>
      <c r="E106" s="213"/>
      <c r="F106" s="213"/>
    </row>
    <row r="107" spans="1:6" s="216" customFormat="1" x14ac:dyDescent="0.2">
      <c r="A107" s="217">
        <f>1+A102</f>
        <v>20</v>
      </c>
      <c r="B107" s="218" t="s">
        <v>275</v>
      </c>
      <c r="C107" s="219"/>
      <c r="D107" s="220"/>
      <c r="E107" s="219"/>
      <c r="F107" s="219"/>
    </row>
    <row r="108" spans="1:6" s="216" customFormat="1" ht="76.5" x14ac:dyDescent="0.2">
      <c r="A108" s="217"/>
      <c r="B108" s="222" t="s">
        <v>274</v>
      </c>
      <c r="C108" s="219"/>
      <c r="D108" s="220"/>
      <c r="E108" s="219"/>
      <c r="F108" s="219"/>
    </row>
    <row r="109" spans="1:6" s="216" customFormat="1" x14ac:dyDescent="0.2">
      <c r="A109" s="217"/>
      <c r="B109" s="222"/>
      <c r="C109" s="219">
        <v>4.1939999999999998E-2</v>
      </c>
      <c r="D109" s="220" t="s">
        <v>273</v>
      </c>
      <c r="E109" s="241"/>
      <c r="F109" s="219">
        <f>+C109*E109</f>
        <v>0</v>
      </c>
    </row>
    <row r="110" spans="1:6" s="216" customFormat="1" x14ac:dyDescent="0.2">
      <c r="A110" s="224"/>
      <c r="B110" s="225"/>
      <c r="C110" s="226"/>
      <c r="D110" s="227"/>
      <c r="E110" s="226"/>
      <c r="F110" s="226"/>
    </row>
    <row r="111" spans="1:6" s="216" customFormat="1" x14ac:dyDescent="0.2">
      <c r="A111" s="229"/>
      <c r="B111" s="212"/>
      <c r="C111" s="213"/>
      <c r="D111" s="214"/>
      <c r="E111" s="213"/>
      <c r="F111" s="213"/>
    </row>
    <row r="112" spans="1:6" s="216" customFormat="1" x14ac:dyDescent="0.2">
      <c r="A112" s="217">
        <f>1+A107</f>
        <v>21</v>
      </c>
      <c r="B112" s="218" t="s">
        <v>272</v>
      </c>
      <c r="C112" s="219"/>
      <c r="D112" s="220"/>
      <c r="E112" s="235"/>
      <c r="F112" s="235"/>
    </row>
    <row r="113" spans="1:6" s="216" customFormat="1" ht="25.5" x14ac:dyDescent="0.2">
      <c r="A113" s="217"/>
      <c r="B113" s="222" t="s">
        <v>271</v>
      </c>
      <c r="C113" s="219"/>
      <c r="D113" s="220"/>
      <c r="E113" s="235"/>
      <c r="F113" s="235"/>
    </row>
    <row r="114" spans="1:6" s="216" customFormat="1" x14ac:dyDescent="0.2">
      <c r="A114" s="217"/>
      <c r="B114" s="222"/>
      <c r="C114" s="219">
        <v>425.91</v>
      </c>
      <c r="D114" s="220" t="s">
        <v>28</v>
      </c>
      <c r="E114" s="241"/>
      <c r="F114" s="219">
        <f>+C114*E114</f>
        <v>0</v>
      </c>
    </row>
    <row r="115" spans="1:6" s="216" customFormat="1" x14ac:dyDescent="0.2">
      <c r="A115" s="224"/>
      <c r="B115" s="225"/>
      <c r="C115" s="226"/>
      <c r="D115" s="227"/>
      <c r="E115" s="226"/>
      <c r="F115" s="226"/>
    </row>
    <row r="116" spans="1:6" s="216" customFormat="1" x14ac:dyDescent="0.2">
      <c r="A116" s="229"/>
      <c r="B116" s="212"/>
      <c r="C116" s="213"/>
      <c r="D116" s="214"/>
      <c r="E116" s="213"/>
      <c r="F116" s="213"/>
    </row>
    <row r="117" spans="1:6" s="216" customFormat="1" x14ac:dyDescent="0.2">
      <c r="A117" s="217">
        <f>1+A112</f>
        <v>22</v>
      </c>
      <c r="B117" s="218" t="s">
        <v>270</v>
      </c>
      <c r="C117" s="219"/>
      <c r="D117" s="220"/>
      <c r="E117" s="219"/>
      <c r="F117" s="219"/>
    </row>
    <row r="118" spans="1:6" s="216" customFormat="1" ht="25.5" x14ac:dyDescent="0.2">
      <c r="A118" s="217"/>
      <c r="B118" s="222" t="s">
        <v>269</v>
      </c>
      <c r="C118" s="219"/>
      <c r="D118" s="220"/>
      <c r="E118" s="219"/>
      <c r="F118" s="219"/>
    </row>
    <row r="119" spans="1:6" s="216" customFormat="1" x14ac:dyDescent="0.2">
      <c r="A119" s="217"/>
      <c r="B119" s="222"/>
      <c r="C119" s="219">
        <v>150.49</v>
      </c>
      <c r="D119" s="220" t="s">
        <v>28</v>
      </c>
      <c r="E119" s="241"/>
      <c r="F119" s="219">
        <f>+C119*E119</f>
        <v>0</v>
      </c>
    </row>
    <row r="120" spans="1:6" s="216" customFormat="1" x14ac:dyDescent="0.2">
      <c r="A120" s="224"/>
      <c r="B120" s="225"/>
      <c r="C120" s="226"/>
      <c r="D120" s="227"/>
      <c r="E120" s="226"/>
      <c r="F120" s="226"/>
    </row>
    <row r="121" spans="1:6" s="216" customFormat="1" x14ac:dyDescent="0.2">
      <c r="A121" s="229"/>
      <c r="B121" s="212"/>
      <c r="C121" s="213"/>
      <c r="D121" s="214"/>
      <c r="E121" s="213"/>
      <c r="F121" s="213"/>
    </row>
    <row r="122" spans="1:6" s="216" customFormat="1" x14ac:dyDescent="0.2">
      <c r="A122" s="217">
        <f>1+A117</f>
        <v>23</v>
      </c>
      <c r="B122" s="218" t="s">
        <v>268</v>
      </c>
      <c r="C122" s="219"/>
      <c r="D122" s="220"/>
      <c r="E122" s="219"/>
      <c r="F122" s="219"/>
    </row>
    <row r="123" spans="1:6" s="216" customFormat="1" ht="25.5" x14ac:dyDescent="0.2">
      <c r="A123" s="236"/>
      <c r="B123" s="231" t="s">
        <v>267</v>
      </c>
      <c r="F123" s="223"/>
    </row>
    <row r="124" spans="1:6" s="216" customFormat="1" x14ac:dyDescent="0.2">
      <c r="A124" s="236"/>
      <c r="B124" s="231"/>
      <c r="C124" s="219">
        <v>65.400000000000006</v>
      </c>
      <c r="D124" s="220" t="s">
        <v>28</v>
      </c>
      <c r="E124" s="241"/>
      <c r="F124" s="219">
        <f>+C124*E124</f>
        <v>0</v>
      </c>
    </row>
    <row r="125" spans="1:6" s="216" customFormat="1" x14ac:dyDescent="0.2">
      <c r="A125" s="224"/>
      <c r="B125" s="225"/>
      <c r="C125" s="226"/>
      <c r="D125" s="227"/>
      <c r="E125" s="226"/>
      <c r="F125" s="226"/>
    </row>
    <row r="126" spans="1:6" s="216" customFormat="1" x14ac:dyDescent="0.2">
      <c r="A126" s="229"/>
      <c r="B126" s="212"/>
      <c r="C126" s="213"/>
      <c r="D126" s="214"/>
      <c r="E126" s="213"/>
      <c r="F126" s="213"/>
    </row>
    <row r="127" spans="1:6" s="216" customFormat="1" ht="25.5" x14ac:dyDescent="0.2">
      <c r="A127" s="217">
        <f>1+A122</f>
        <v>24</v>
      </c>
      <c r="B127" s="218" t="s">
        <v>340</v>
      </c>
      <c r="C127" s="219"/>
      <c r="D127" s="220"/>
      <c r="E127" s="219"/>
      <c r="F127" s="219"/>
    </row>
    <row r="128" spans="1:6" s="216" customFormat="1" ht="25.5" x14ac:dyDescent="0.2">
      <c r="A128" s="217"/>
      <c r="B128" s="222" t="s">
        <v>339</v>
      </c>
      <c r="C128" s="219"/>
      <c r="D128" s="220"/>
      <c r="E128" s="219"/>
      <c r="F128" s="219"/>
    </row>
    <row r="129" spans="1:8" s="216" customFormat="1" x14ac:dyDescent="0.2">
      <c r="A129" s="217"/>
      <c r="B129" s="222"/>
      <c r="C129" s="219">
        <v>1.2800000000000002</v>
      </c>
      <c r="D129" s="228" t="s">
        <v>216</v>
      </c>
      <c r="E129" s="241"/>
      <c r="F129" s="219">
        <f>+C129*E129</f>
        <v>0</v>
      </c>
    </row>
    <row r="130" spans="1:8" s="216" customFormat="1" x14ac:dyDescent="0.2">
      <c r="A130" s="224"/>
      <c r="B130" s="225"/>
      <c r="C130" s="226"/>
      <c r="D130" s="227"/>
      <c r="E130" s="226"/>
      <c r="F130" s="226"/>
    </row>
    <row r="131" spans="1:8" s="216" customFormat="1" x14ac:dyDescent="0.2">
      <c r="A131" s="229"/>
      <c r="B131" s="212"/>
      <c r="C131" s="213"/>
      <c r="D131" s="214"/>
      <c r="E131" s="213"/>
      <c r="F131" s="213"/>
    </row>
    <row r="132" spans="1:8" s="216" customFormat="1" x14ac:dyDescent="0.2">
      <c r="A132" s="217">
        <f>1+A127</f>
        <v>25</v>
      </c>
      <c r="B132" s="218" t="s">
        <v>264</v>
      </c>
      <c r="C132" s="219"/>
      <c r="D132" s="220"/>
      <c r="E132" s="219"/>
      <c r="F132" s="219"/>
    </row>
    <row r="133" spans="1:8" s="216" customFormat="1" ht="25.5" x14ac:dyDescent="0.2">
      <c r="A133" s="217"/>
      <c r="B133" s="222" t="s">
        <v>263</v>
      </c>
      <c r="C133" s="219"/>
      <c r="D133" s="220"/>
      <c r="E133" s="219"/>
      <c r="F133" s="219"/>
    </row>
    <row r="134" spans="1:8" s="216" customFormat="1" x14ac:dyDescent="0.2">
      <c r="A134" s="217"/>
      <c r="B134" s="222"/>
      <c r="C134" s="219">
        <v>2.9</v>
      </c>
      <c r="D134" s="228" t="s">
        <v>216</v>
      </c>
      <c r="E134" s="241"/>
      <c r="F134" s="219">
        <f>+C134*E134</f>
        <v>0</v>
      </c>
    </row>
    <row r="135" spans="1:8" s="216" customFormat="1" x14ac:dyDescent="0.2">
      <c r="A135" s="224"/>
      <c r="B135" s="225"/>
      <c r="C135" s="226"/>
      <c r="D135" s="227"/>
      <c r="E135" s="226"/>
      <c r="F135" s="226"/>
    </row>
    <row r="136" spans="1:8" s="216" customFormat="1" x14ac:dyDescent="0.2">
      <c r="A136" s="229"/>
      <c r="B136" s="212"/>
      <c r="C136" s="213"/>
      <c r="D136" s="214"/>
      <c r="E136" s="213"/>
      <c r="F136" s="213"/>
    </row>
    <row r="137" spans="1:8" s="216" customFormat="1" x14ac:dyDescent="0.2">
      <c r="A137" s="217">
        <f>1+A132</f>
        <v>26</v>
      </c>
      <c r="B137" s="218" t="s">
        <v>338</v>
      </c>
      <c r="C137" s="219"/>
      <c r="D137" s="220"/>
      <c r="E137" s="219"/>
      <c r="F137" s="219"/>
    </row>
    <row r="138" spans="1:8" s="216" customFormat="1" ht="25.5" x14ac:dyDescent="0.2">
      <c r="A138" s="217"/>
      <c r="B138" s="222" t="s">
        <v>337</v>
      </c>
      <c r="C138" s="219"/>
      <c r="D138" s="220"/>
      <c r="E138" s="219"/>
      <c r="F138" s="219"/>
    </row>
    <row r="139" spans="1:8" s="216" customFormat="1" x14ac:dyDescent="0.2">
      <c r="A139" s="217"/>
      <c r="B139" s="222"/>
      <c r="C139" s="219">
        <v>8.9599999999999991</v>
      </c>
      <c r="D139" s="228" t="s">
        <v>216</v>
      </c>
      <c r="E139" s="241"/>
      <c r="F139" s="219">
        <f>+C139*E139</f>
        <v>0</v>
      </c>
    </row>
    <row r="140" spans="1:8" s="216" customFormat="1" x14ac:dyDescent="0.2">
      <c r="A140" s="224"/>
      <c r="B140" s="225"/>
      <c r="C140" s="226"/>
      <c r="D140" s="227"/>
      <c r="E140" s="226"/>
      <c r="F140" s="226"/>
      <c r="H140" s="234"/>
    </row>
    <row r="141" spans="1:8" s="216" customFormat="1" x14ac:dyDescent="0.2">
      <c r="A141" s="229"/>
      <c r="B141" s="212"/>
      <c r="C141" s="213"/>
      <c r="D141" s="214"/>
      <c r="E141" s="213"/>
      <c r="F141" s="213"/>
    </row>
    <row r="142" spans="1:8" s="216" customFormat="1" x14ac:dyDescent="0.2">
      <c r="A142" s="217">
        <f>1+A137</f>
        <v>27</v>
      </c>
      <c r="B142" s="218" t="s">
        <v>256</v>
      </c>
      <c r="C142" s="219"/>
      <c r="D142" s="220"/>
      <c r="E142" s="219"/>
      <c r="F142" s="219"/>
    </row>
    <row r="143" spans="1:8" s="216" customFormat="1" ht="25.5" x14ac:dyDescent="0.2">
      <c r="A143" s="217"/>
      <c r="B143" s="222" t="s">
        <v>336</v>
      </c>
      <c r="C143" s="219"/>
      <c r="D143" s="220"/>
      <c r="E143" s="219"/>
      <c r="F143" s="219"/>
    </row>
    <row r="144" spans="1:8" s="216" customFormat="1" x14ac:dyDescent="0.2">
      <c r="A144" s="217"/>
      <c r="B144" s="222"/>
      <c r="C144" s="219">
        <v>1.3520000000000001</v>
      </c>
      <c r="D144" s="228" t="s">
        <v>216</v>
      </c>
      <c r="E144" s="241"/>
      <c r="F144" s="219">
        <f>+C144*E144</f>
        <v>0</v>
      </c>
    </row>
    <row r="145" spans="1:8" s="216" customFormat="1" x14ac:dyDescent="0.2">
      <c r="A145" s="224"/>
      <c r="B145" s="225"/>
      <c r="C145" s="226"/>
      <c r="D145" s="227"/>
      <c r="E145" s="226"/>
      <c r="F145" s="226"/>
      <c r="H145" s="234"/>
    </row>
    <row r="146" spans="1:8" s="216" customFormat="1" x14ac:dyDescent="0.2">
      <c r="A146" s="229"/>
      <c r="B146" s="212"/>
      <c r="C146" s="213"/>
      <c r="D146" s="214"/>
      <c r="E146" s="213"/>
      <c r="F146" s="213"/>
    </row>
    <row r="147" spans="1:8" s="216" customFormat="1" ht="25.5" x14ac:dyDescent="0.2">
      <c r="A147" s="217">
        <f>1+A142</f>
        <v>28</v>
      </c>
      <c r="B147" s="218" t="s">
        <v>254</v>
      </c>
      <c r="C147" s="219"/>
      <c r="D147" s="220"/>
      <c r="E147" s="235"/>
      <c r="F147" s="235"/>
    </row>
    <row r="148" spans="1:8" s="216" customFormat="1" ht="76.5" x14ac:dyDescent="0.2">
      <c r="A148" s="217"/>
      <c r="B148" s="222" t="s">
        <v>335</v>
      </c>
      <c r="C148" s="219"/>
      <c r="D148" s="220"/>
      <c r="E148" s="235"/>
      <c r="F148" s="235"/>
    </row>
    <row r="149" spans="1:8" s="216" customFormat="1" x14ac:dyDescent="0.2">
      <c r="A149" s="217"/>
      <c r="B149" s="222"/>
      <c r="C149" s="219">
        <v>8.41</v>
      </c>
      <c r="D149" s="220" t="s">
        <v>216</v>
      </c>
      <c r="E149" s="241"/>
      <c r="F149" s="219">
        <f>+C149*E149</f>
        <v>0</v>
      </c>
    </row>
    <row r="150" spans="1:8" s="216" customFormat="1" x14ac:dyDescent="0.2">
      <c r="A150" s="224"/>
      <c r="B150" s="225"/>
      <c r="C150" s="226"/>
      <c r="D150" s="227"/>
      <c r="E150" s="226"/>
      <c r="F150" s="226"/>
    </row>
    <row r="151" spans="1:8" s="216" customFormat="1" x14ac:dyDescent="0.2">
      <c r="A151" s="229"/>
      <c r="B151" s="212"/>
      <c r="C151" s="213"/>
      <c r="D151" s="214"/>
      <c r="E151" s="213"/>
      <c r="F151" s="213"/>
    </row>
    <row r="152" spans="1:8" s="216" customFormat="1" ht="25.5" x14ac:dyDescent="0.2">
      <c r="A152" s="217">
        <f>1+A147</f>
        <v>29</v>
      </c>
      <c r="B152" s="218" t="s">
        <v>252</v>
      </c>
      <c r="C152" s="219"/>
      <c r="D152" s="220"/>
      <c r="E152" s="219"/>
      <c r="F152" s="219"/>
    </row>
    <row r="153" spans="1:8" s="216" customFormat="1" ht="38.25" x14ac:dyDescent="0.2">
      <c r="A153" s="217"/>
      <c r="B153" s="222" t="s">
        <v>334</v>
      </c>
      <c r="C153" s="219"/>
      <c r="D153" s="220"/>
      <c r="E153" s="219"/>
      <c r="F153" s="219"/>
    </row>
    <row r="154" spans="1:8" s="216" customFormat="1" x14ac:dyDescent="0.2">
      <c r="A154" s="217"/>
      <c r="B154" s="222"/>
      <c r="C154" s="219">
        <v>3.1319999999999997</v>
      </c>
      <c r="D154" s="228" t="s">
        <v>216</v>
      </c>
      <c r="E154" s="241"/>
      <c r="F154" s="219">
        <f>+C154*E154</f>
        <v>0</v>
      </c>
    </row>
    <row r="155" spans="1:8" s="216" customFormat="1" x14ac:dyDescent="0.2">
      <c r="A155" s="224"/>
      <c r="B155" s="225"/>
      <c r="C155" s="226"/>
      <c r="D155" s="227"/>
      <c r="E155" s="226"/>
      <c r="F155" s="226"/>
    </row>
    <row r="156" spans="1:8" s="216" customFormat="1" x14ac:dyDescent="0.2">
      <c r="A156" s="229"/>
      <c r="B156" s="212"/>
      <c r="C156" s="213"/>
      <c r="D156" s="214"/>
      <c r="E156" s="213"/>
      <c r="F156" s="213"/>
    </row>
    <row r="157" spans="1:8" s="216" customFormat="1" x14ac:dyDescent="0.2">
      <c r="A157" s="217">
        <f>1+A152</f>
        <v>30</v>
      </c>
      <c r="B157" s="218" t="s">
        <v>250</v>
      </c>
      <c r="C157" s="219"/>
      <c r="D157" s="220"/>
      <c r="E157" s="219"/>
      <c r="F157" s="219"/>
    </row>
    <row r="158" spans="1:8" s="216" customFormat="1" ht="76.5" x14ac:dyDescent="0.2">
      <c r="A158" s="217"/>
      <c r="B158" s="222" t="s">
        <v>249</v>
      </c>
      <c r="C158" s="219"/>
      <c r="D158" s="220"/>
      <c r="E158" s="219"/>
      <c r="F158" s="219"/>
    </row>
    <row r="159" spans="1:8" s="216" customFormat="1" x14ac:dyDescent="0.2">
      <c r="A159" s="217"/>
      <c r="B159" s="222"/>
      <c r="C159" s="219">
        <v>1.0350000000000001</v>
      </c>
      <c r="D159" s="228" t="s">
        <v>216</v>
      </c>
      <c r="E159" s="241"/>
      <c r="F159" s="219">
        <f>+C159*E159</f>
        <v>0</v>
      </c>
    </row>
    <row r="160" spans="1:8" s="216" customFormat="1" x14ac:dyDescent="0.2">
      <c r="A160" s="224"/>
      <c r="B160" s="225"/>
      <c r="C160" s="226"/>
      <c r="D160" s="227"/>
      <c r="E160" s="226"/>
      <c r="F160" s="226"/>
      <c r="H160" s="234"/>
    </row>
    <row r="161" spans="1:6" s="216" customFormat="1" x14ac:dyDescent="0.2">
      <c r="A161" s="229"/>
      <c r="B161" s="212"/>
      <c r="C161" s="213"/>
      <c r="D161" s="214"/>
      <c r="E161" s="213"/>
      <c r="F161" s="213"/>
    </row>
    <row r="162" spans="1:6" s="216" customFormat="1" x14ac:dyDescent="0.2">
      <c r="A162" s="217">
        <f>1+A157</f>
        <v>31</v>
      </c>
      <c r="B162" s="218" t="s">
        <v>244</v>
      </c>
      <c r="C162" s="219"/>
      <c r="D162" s="220"/>
      <c r="E162" s="219"/>
      <c r="F162" s="219"/>
    </row>
    <row r="163" spans="1:6" s="216" customFormat="1" ht="51" x14ac:dyDescent="0.2">
      <c r="A163" s="217"/>
      <c r="B163" s="222" t="s">
        <v>243</v>
      </c>
      <c r="C163" s="219"/>
      <c r="D163" s="220"/>
      <c r="E163" s="219"/>
      <c r="F163" s="219"/>
    </row>
    <row r="164" spans="1:6" s="216" customFormat="1" x14ac:dyDescent="0.2">
      <c r="A164" s="217"/>
      <c r="B164" s="222"/>
      <c r="C164" s="219">
        <v>1</v>
      </c>
      <c r="D164" s="228" t="s">
        <v>123</v>
      </c>
      <c r="E164" s="241"/>
      <c r="F164" s="219">
        <f>+C164*E164</f>
        <v>0</v>
      </c>
    </row>
    <row r="165" spans="1:6" s="216" customFormat="1" x14ac:dyDescent="0.2">
      <c r="A165" s="224"/>
      <c r="B165" s="225"/>
      <c r="C165" s="226"/>
      <c r="D165" s="227"/>
      <c r="E165" s="226"/>
      <c r="F165" s="226"/>
    </row>
    <row r="166" spans="1:6" s="216" customFormat="1" x14ac:dyDescent="0.2">
      <c r="A166" s="229"/>
      <c r="B166" s="212"/>
      <c r="C166" s="213"/>
      <c r="D166" s="214"/>
      <c r="E166" s="213"/>
      <c r="F166" s="213"/>
    </row>
    <row r="167" spans="1:6" s="216" customFormat="1" ht="25.5" x14ac:dyDescent="0.2">
      <c r="A167" s="217">
        <f>1+A162</f>
        <v>32</v>
      </c>
      <c r="B167" s="218" t="s">
        <v>333</v>
      </c>
      <c r="C167" s="219"/>
      <c r="D167" s="220"/>
      <c r="E167" s="219"/>
      <c r="F167" s="219"/>
    </row>
    <row r="168" spans="1:6" s="216" customFormat="1" ht="63.75" x14ac:dyDescent="0.2">
      <c r="A168" s="217"/>
      <c r="B168" s="222" t="s">
        <v>332</v>
      </c>
      <c r="C168" s="219"/>
      <c r="D168" s="220"/>
      <c r="E168" s="219"/>
      <c r="F168" s="219"/>
    </row>
    <row r="169" spans="1:6" s="216" customFormat="1" x14ac:dyDescent="0.2">
      <c r="A169" s="217"/>
      <c r="B169" s="222"/>
      <c r="C169" s="219">
        <v>1</v>
      </c>
      <c r="D169" s="220" t="s">
        <v>123</v>
      </c>
      <c r="E169" s="241"/>
      <c r="F169" s="219">
        <f>+C169*E169</f>
        <v>0</v>
      </c>
    </row>
    <row r="170" spans="1:6" s="216" customFormat="1" x14ac:dyDescent="0.2">
      <c r="A170" s="224"/>
      <c r="B170" s="225"/>
      <c r="C170" s="226"/>
      <c r="D170" s="227"/>
      <c r="E170" s="226"/>
      <c r="F170" s="226"/>
    </row>
    <row r="171" spans="1:6" s="216" customFormat="1" x14ac:dyDescent="0.2">
      <c r="A171" s="229"/>
      <c r="B171" s="212"/>
      <c r="C171" s="213"/>
      <c r="D171" s="214"/>
      <c r="E171" s="213"/>
      <c r="F171" s="213"/>
    </row>
    <row r="172" spans="1:6" s="216" customFormat="1" ht="25.5" x14ac:dyDescent="0.2">
      <c r="A172" s="217">
        <f>1+A167</f>
        <v>33</v>
      </c>
      <c r="B172" s="218" t="s">
        <v>331</v>
      </c>
      <c r="C172" s="219"/>
      <c r="D172" s="220"/>
      <c r="E172" s="219"/>
      <c r="F172" s="219"/>
    </row>
    <row r="173" spans="1:6" s="216" customFormat="1" ht="63.75" x14ac:dyDescent="0.2">
      <c r="A173" s="217"/>
      <c r="B173" s="222" t="s">
        <v>330</v>
      </c>
      <c r="C173" s="219"/>
      <c r="D173" s="220"/>
      <c r="E173" s="219"/>
      <c r="F173" s="219"/>
    </row>
    <row r="174" spans="1:6" s="216" customFormat="1" x14ac:dyDescent="0.2">
      <c r="A174" s="217"/>
      <c r="B174" s="222"/>
      <c r="C174" s="219">
        <v>18.130000000000003</v>
      </c>
      <c r="D174" s="220" t="s">
        <v>216</v>
      </c>
      <c r="E174" s="241"/>
      <c r="F174" s="219">
        <f>+C174*E174</f>
        <v>0</v>
      </c>
    </row>
    <row r="175" spans="1:6" s="216" customFormat="1" x14ac:dyDescent="0.2">
      <c r="A175" s="224"/>
      <c r="B175" s="225"/>
      <c r="C175" s="226"/>
      <c r="D175" s="227"/>
      <c r="E175" s="226"/>
      <c r="F175" s="226"/>
    </row>
    <row r="176" spans="1:6" s="216" customFormat="1" x14ac:dyDescent="0.2">
      <c r="A176" s="229"/>
      <c r="B176" s="212"/>
      <c r="C176" s="213"/>
      <c r="D176" s="214"/>
      <c r="E176" s="213"/>
      <c r="F176" s="213"/>
    </row>
    <row r="177" spans="1:6" s="216" customFormat="1" x14ac:dyDescent="0.2">
      <c r="A177" s="217">
        <f>1+A172</f>
        <v>34</v>
      </c>
      <c r="B177" s="218" t="s">
        <v>238</v>
      </c>
      <c r="C177" s="219"/>
      <c r="D177" s="220"/>
      <c r="E177" s="219"/>
      <c r="F177" s="219"/>
    </row>
    <row r="178" spans="1:6" s="216" customFormat="1" x14ac:dyDescent="0.2">
      <c r="A178" s="217"/>
      <c r="B178" s="222" t="s">
        <v>237</v>
      </c>
      <c r="C178" s="219"/>
      <c r="D178" s="220"/>
      <c r="E178" s="219"/>
      <c r="F178" s="219"/>
    </row>
    <row r="179" spans="1:6" s="216" customFormat="1" x14ac:dyDescent="0.2">
      <c r="A179" s="217"/>
      <c r="B179" s="222"/>
      <c r="C179" s="219">
        <v>18.130000000000003</v>
      </c>
      <c r="D179" s="220" t="s">
        <v>216</v>
      </c>
      <c r="E179" s="241"/>
      <c r="F179" s="219">
        <f>+C179*E179</f>
        <v>0</v>
      </c>
    </row>
    <row r="180" spans="1:6" s="216" customFormat="1" x14ac:dyDescent="0.2">
      <c r="A180" s="224"/>
      <c r="B180" s="225"/>
      <c r="C180" s="226"/>
      <c r="D180" s="227"/>
      <c r="E180" s="226"/>
      <c r="F180" s="226"/>
    </row>
    <row r="181" spans="1:6" s="216" customFormat="1" x14ac:dyDescent="0.2">
      <c r="A181" s="229"/>
      <c r="B181" s="212"/>
      <c r="C181" s="213"/>
      <c r="D181" s="214"/>
      <c r="E181" s="213"/>
      <c r="F181" s="213"/>
    </row>
    <row r="182" spans="1:6" s="216" customFormat="1" x14ac:dyDescent="0.2">
      <c r="A182" s="217">
        <f>1+A177</f>
        <v>35</v>
      </c>
      <c r="B182" s="218" t="s">
        <v>236</v>
      </c>
      <c r="C182" s="219"/>
      <c r="D182" s="220"/>
      <c r="E182" s="219"/>
      <c r="F182" s="219"/>
    </row>
    <row r="183" spans="1:6" s="216" customFormat="1" ht="38.25" x14ac:dyDescent="0.2">
      <c r="A183" s="217"/>
      <c r="B183" s="222" t="s">
        <v>235</v>
      </c>
      <c r="C183" s="219"/>
      <c r="D183" s="220"/>
      <c r="E183" s="219"/>
      <c r="F183" s="219"/>
    </row>
    <row r="184" spans="1:6" s="216" customFormat="1" x14ac:dyDescent="0.2">
      <c r="A184" s="217"/>
      <c r="B184" s="222"/>
      <c r="C184" s="219">
        <v>1</v>
      </c>
      <c r="D184" s="228" t="s">
        <v>123</v>
      </c>
      <c r="E184" s="241"/>
      <c r="F184" s="219">
        <f>+C184*E184</f>
        <v>0</v>
      </c>
    </row>
    <row r="185" spans="1:6" s="216" customFormat="1" x14ac:dyDescent="0.2">
      <c r="A185" s="224"/>
      <c r="B185" s="225"/>
      <c r="C185" s="226"/>
      <c r="D185" s="227"/>
      <c r="E185" s="226"/>
      <c r="F185" s="226"/>
    </row>
    <row r="186" spans="1:6" s="216" customFormat="1" x14ac:dyDescent="0.2">
      <c r="A186" s="221"/>
      <c r="B186" s="222"/>
      <c r="C186" s="219"/>
      <c r="D186" s="220"/>
      <c r="E186" s="219"/>
      <c r="F186" s="219"/>
    </row>
    <row r="187" spans="1:6" s="216" customFormat="1" x14ac:dyDescent="0.2">
      <c r="A187" s="217">
        <f>1+A182</f>
        <v>36</v>
      </c>
      <c r="B187" s="218" t="s">
        <v>329</v>
      </c>
      <c r="C187" s="219"/>
      <c r="D187" s="220"/>
      <c r="E187" s="219"/>
      <c r="F187" s="219"/>
    </row>
    <row r="188" spans="1:6" s="216" customFormat="1" ht="127.5" x14ac:dyDescent="0.2">
      <c r="A188" s="217"/>
      <c r="B188" s="222" t="s">
        <v>233</v>
      </c>
      <c r="C188" s="219"/>
      <c r="D188" s="220"/>
      <c r="E188" s="219"/>
      <c r="F188" s="219"/>
    </row>
    <row r="189" spans="1:6" s="216" customFormat="1" x14ac:dyDescent="0.2">
      <c r="A189" s="217"/>
      <c r="B189" s="222"/>
      <c r="C189" s="219">
        <v>4</v>
      </c>
      <c r="D189" s="220" t="s">
        <v>216</v>
      </c>
      <c r="E189" s="241"/>
      <c r="F189" s="219">
        <f>+C189*E189</f>
        <v>0</v>
      </c>
    </row>
    <row r="190" spans="1:6" s="216" customFormat="1" x14ac:dyDescent="0.2">
      <c r="A190" s="221"/>
      <c r="B190" s="222"/>
      <c r="C190" s="219"/>
      <c r="D190" s="220"/>
      <c r="E190" s="219"/>
      <c r="F190" s="219"/>
    </row>
    <row r="191" spans="1:6" s="216" customFormat="1" x14ac:dyDescent="0.2">
      <c r="A191" s="229"/>
      <c r="B191" s="212"/>
      <c r="C191" s="213"/>
      <c r="D191" s="214"/>
      <c r="E191" s="213"/>
      <c r="F191" s="213"/>
    </row>
    <row r="192" spans="1:6" s="216" customFormat="1" x14ac:dyDescent="0.2">
      <c r="A192" s="217">
        <f>1+A187</f>
        <v>37</v>
      </c>
      <c r="B192" s="218" t="s">
        <v>230</v>
      </c>
      <c r="C192" s="219"/>
      <c r="D192" s="220"/>
      <c r="E192" s="219"/>
      <c r="F192" s="219"/>
    </row>
    <row r="193" spans="1:6" s="216" customFormat="1" x14ac:dyDescent="0.2">
      <c r="A193" s="217"/>
      <c r="B193" s="222" t="s">
        <v>229</v>
      </c>
      <c r="C193" s="219"/>
      <c r="D193" s="220"/>
      <c r="E193" s="219"/>
      <c r="F193" s="219"/>
    </row>
    <row r="194" spans="1:6" s="216" customFormat="1" x14ac:dyDescent="0.2">
      <c r="A194" s="217"/>
      <c r="B194" s="222"/>
      <c r="C194" s="219">
        <v>8</v>
      </c>
      <c r="D194" s="220" t="s">
        <v>195</v>
      </c>
      <c r="E194" s="241"/>
      <c r="F194" s="219">
        <f>+C194*E194</f>
        <v>0</v>
      </c>
    </row>
    <row r="195" spans="1:6" s="216" customFormat="1" x14ac:dyDescent="0.2">
      <c r="A195" s="224"/>
      <c r="B195" s="225"/>
      <c r="C195" s="226"/>
      <c r="D195" s="227"/>
      <c r="E195" s="226"/>
      <c r="F195" s="226"/>
    </row>
    <row r="196" spans="1:6" s="216" customFormat="1" x14ac:dyDescent="0.2">
      <c r="A196" s="229"/>
      <c r="B196" s="212"/>
      <c r="C196" s="213"/>
      <c r="D196" s="214"/>
      <c r="E196" s="213"/>
      <c r="F196" s="213"/>
    </row>
    <row r="197" spans="1:6" s="216" customFormat="1" x14ac:dyDescent="0.2">
      <c r="A197" s="217">
        <f>1+A192</f>
        <v>38</v>
      </c>
      <c r="B197" s="218" t="s">
        <v>228</v>
      </c>
      <c r="C197" s="219"/>
      <c r="D197" s="220"/>
      <c r="E197" s="219"/>
      <c r="F197" s="219"/>
    </row>
    <row r="198" spans="1:6" s="216" customFormat="1" ht="76.5" x14ac:dyDescent="0.2">
      <c r="A198" s="217"/>
      <c r="B198" s="222" t="s">
        <v>227</v>
      </c>
      <c r="C198" s="219"/>
      <c r="D198" s="220"/>
      <c r="E198" s="219"/>
      <c r="F198" s="219"/>
    </row>
    <row r="199" spans="1:6" s="216" customFormat="1" x14ac:dyDescent="0.2">
      <c r="A199" s="217"/>
      <c r="B199" s="222"/>
      <c r="C199" s="219">
        <v>1</v>
      </c>
      <c r="D199" s="220" t="s">
        <v>123</v>
      </c>
      <c r="E199" s="241"/>
      <c r="F199" s="219">
        <f>+C199*E199</f>
        <v>0</v>
      </c>
    </row>
    <row r="200" spans="1:6" s="216" customFormat="1" x14ac:dyDescent="0.2">
      <c r="A200" s="224"/>
      <c r="B200" s="225"/>
      <c r="C200" s="226"/>
      <c r="D200" s="227"/>
      <c r="E200" s="226"/>
      <c r="F200" s="226"/>
    </row>
    <row r="201" spans="1:6" s="216" customFormat="1" x14ac:dyDescent="0.2">
      <c r="A201" s="229"/>
      <c r="B201" s="212"/>
      <c r="C201" s="213"/>
      <c r="D201" s="214"/>
      <c r="E201" s="213"/>
      <c r="F201" s="213"/>
    </row>
    <row r="202" spans="1:6" s="216" customFormat="1" x14ac:dyDescent="0.2">
      <c r="A202" s="217">
        <f>1+A197</f>
        <v>39</v>
      </c>
      <c r="B202" s="218" t="s">
        <v>226</v>
      </c>
      <c r="C202" s="219"/>
      <c r="D202" s="220"/>
      <c r="E202" s="219"/>
      <c r="F202" s="219"/>
    </row>
    <row r="203" spans="1:6" s="216" customFormat="1" ht="102" x14ac:dyDescent="0.2">
      <c r="A203" s="217"/>
      <c r="B203" s="222" t="s">
        <v>328</v>
      </c>
      <c r="C203" s="219"/>
      <c r="D203" s="220"/>
      <c r="E203" s="219"/>
      <c r="F203" s="219"/>
    </row>
    <row r="204" spans="1:6" s="216" customFormat="1" x14ac:dyDescent="0.2">
      <c r="A204" s="217"/>
      <c r="B204" s="222"/>
      <c r="C204" s="219">
        <v>1</v>
      </c>
      <c r="D204" s="220" t="s">
        <v>123</v>
      </c>
      <c r="E204" s="241"/>
      <c r="F204" s="219">
        <f>+C204*E204</f>
        <v>0</v>
      </c>
    </row>
    <row r="205" spans="1:6" s="216" customFormat="1" x14ac:dyDescent="0.2">
      <c r="A205" s="224"/>
      <c r="B205" s="225"/>
      <c r="C205" s="226"/>
      <c r="D205" s="227"/>
      <c r="E205" s="226"/>
      <c r="F205" s="226"/>
    </row>
    <row r="206" spans="1:6" s="216" customFormat="1" x14ac:dyDescent="0.2">
      <c r="A206" s="229"/>
      <c r="B206" s="212"/>
      <c r="C206" s="213"/>
      <c r="D206" s="214"/>
      <c r="E206" s="213"/>
      <c r="F206" s="213"/>
    </row>
    <row r="207" spans="1:6" s="216" customFormat="1" x14ac:dyDescent="0.2">
      <c r="A207" s="217">
        <f>1+A202</f>
        <v>40</v>
      </c>
      <c r="B207" s="218" t="s">
        <v>224</v>
      </c>
      <c r="C207" s="219"/>
      <c r="D207" s="220"/>
      <c r="E207" s="219"/>
      <c r="F207" s="219"/>
    </row>
    <row r="208" spans="1:6" s="216" customFormat="1" ht="51" x14ac:dyDescent="0.2">
      <c r="A208" s="217"/>
      <c r="B208" s="222" t="s">
        <v>223</v>
      </c>
      <c r="C208" s="219"/>
      <c r="D208" s="220"/>
      <c r="E208" s="219"/>
      <c r="F208" s="219"/>
    </row>
    <row r="209" spans="1:6" s="216" customFormat="1" x14ac:dyDescent="0.2">
      <c r="A209" s="217"/>
      <c r="B209" s="222"/>
      <c r="C209" s="219">
        <v>1</v>
      </c>
      <c r="D209" s="220" t="s">
        <v>123</v>
      </c>
      <c r="E209" s="241"/>
      <c r="F209" s="219">
        <f>+C209*E209</f>
        <v>0</v>
      </c>
    </row>
    <row r="210" spans="1:6" s="216" customFormat="1" x14ac:dyDescent="0.2">
      <c r="A210" s="232"/>
      <c r="B210" s="225"/>
      <c r="C210" s="226"/>
      <c r="D210" s="227"/>
      <c r="E210" s="226"/>
      <c r="F210" s="226"/>
    </row>
    <row r="211" spans="1:6" s="216" customFormat="1" x14ac:dyDescent="0.2">
      <c r="A211" s="211"/>
      <c r="B211" s="212"/>
      <c r="C211" s="213"/>
      <c r="D211" s="214"/>
      <c r="E211" s="213"/>
      <c r="F211" s="215"/>
    </row>
    <row r="212" spans="1:6" s="216" customFormat="1" x14ac:dyDescent="0.2">
      <c r="A212" s="217">
        <f>1+A207</f>
        <v>41</v>
      </c>
      <c r="B212" s="218" t="s">
        <v>222</v>
      </c>
      <c r="C212" s="219"/>
      <c r="D212" s="220"/>
      <c r="E212" s="219"/>
      <c r="F212" s="219"/>
    </row>
    <row r="213" spans="1:6" s="216" customFormat="1" ht="51" x14ac:dyDescent="0.2">
      <c r="A213" s="217"/>
      <c r="B213" s="222" t="s">
        <v>221</v>
      </c>
      <c r="C213" s="219"/>
      <c r="D213" s="220"/>
      <c r="E213" s="219"/>
      <c r="F213" s="219"/>
    </row>
    <row r="214" spans="1:6" s="216" customFormat="1" x14ac:dyDescent="0.2">
      <c r="A214" s="217"/>
      <c r="B214" s="222"/>
      <c r="C214" s="219">
        <v>1</v>
      </c>
      <c r="D214" s="220" t="s">
        <v>123</v>
      </c>
      <c r="E214" s="241"/>
      <c r="F214" s="219">
        <f>+C214*E214</f>
        <v>0</v>
      </c>
    </row>
    <row r="215" spans="1:6" s="216" customFormat="1" x14ac:dyDescent="0.2">
      <c r="A215" s="224"/>
      <c r="B215" s="225"/>
      <c r="C215" s="226"/>
      <c r="D215" s="227"/>
      <c r="E215" s="226"/>
      <c r="F215" s="226"/>
    </row>
    <row r="216" spans="1:6" s="216" customFormat="1" x14ac:dyDescent="0.2">
      <c r="A216" s="196"/>
      <c r="B216" s="197" t="s">
        <v>2</v>
      </c>
      <c r="C216" s="198"/>
      <c r="D216" s="199"/>
      <c r="E216" s="200" t="s">
        <v>34</v>
      </c>
      <c r="F216" s="200">
        <f>SUM(F13:F214)</f>
        <v>0</v>
      </c>
    </row>
    <row r="217" spans="1:6" x14ac:dyDescent="0.2">
      <c r="A217" s="237"/>
      <c r="B217" s="231"/>
      <c r="C217" s="238"/>
      <c r="D217" s="238"/>
      <c r="E217" s="153"/>
      <c r="F217" s="153"/>
    </row>
  </sheetData>
  <sheetProtection algorithmName="SHA-512" hashValue="kWFs8oW2sSpJyzzs1p43HrLYZiXoH58mQHHZ7X3xV84IVKQcIpDHnHs6c1MYZUlFumcDC6HMTMGWGt28K2Iz7g==" saltValue="MkVyK9VUE1pkC9YbhkRheA=="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 xml:space="preserve">&amp;LENERGETIKA LJUBLJANA d.o.o.&amp;RENLJ-SIR-399/25
</oddHeader>
    <oddFooter>&amp;C&amp;"Arial,Navadno"&amp;9&amp;P / &amp;N</oddFooter>
  </headerFooter>
  <rowBreaks count="6" manualBreakCount="6">
    <brk id="35" max="5" man="1"/>
    <brk id="95" max="5" man="1"/>
    <brk id="125" max="5" man="1"/>
    <brk id="155" max="5" man="1"/>
    <brk id="185" max="5" man="1"/>
    <brk id="21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27</vt:i4>
      </vt:variant>
    </vt:vector>
  </HeadingPairs>
  <TitlesOfParts>
    <vt:vector size="43" baseType="lpstr">
      <vt:lpstr>Obrazec</vt:lpstr>
      <vt:lpstr>Rekapitulacija_VO_GD</vt:lpstr>
      <vt:lpstr>Vrocevod_T-800_DN250_GD (2)</vt:lpstr>
      <vt:lpstr>Vrocevod_T-800_DN200_GD (2)</vt:lpstr>
      <vt:lpstr>Vrocevod_T-805_DN200_GD (2)</vt:lpstr>
      <vt:lpstr>Priključek P-305_DN65_GD</vt:lpstr>
      <vt:lpstr>Priključek P-1150_DN65_GD</vt:lpstr>
      <vt:lpstr>JA 184</vt:lpstr>
      <vt:lpstr>JA 195</vt:lpstr>
      <vt:lpstr>Kineta 4 (JA195)</vt:lpstr>
      <vt:lpstr>Kineta 3 (JA195)</vt:lpstr>
      <vt:lpstr>Kineta 2 (JA195)</vt:lpstr>
      <vt:lpstr>Kineta 5 (Creatina)</vt:lpstr>
      <vt:lpstr>Kineta 4 (City park)</vt:lpstr>
      <vt:lpstr>Rekapitulacija_VO_GD (2)</vt:lpstr>
      <vt:lpstr>GD_P4864</vt:lpstr>
      <vt:lpstr>GD_P4864!Področje_tiskanja</vt:lpstr>
      <vt:lpstr>'JA 184'!Področje_tiskanja</vt:lpstr>
      <vt:lpstr>'JA 195'!Področje_tiskanja</vt:lpstr>
      <vt:lpstr>'Kineta 3 (JA195)'!Področje_tiskanja</vt:lpstr>
      <vt:lpstr>'Kineta 4 (City park)'!Področje_tiskanja</vt:lpstr>
      <vt:lpstr>'Kineta 4 (JA195)'!Področje_tiskanja</vt:lpstr>
      <vt:lpstr>'Kineta 5 (Creatina)'!Področje_tiskanja</vt:lpstr>
      <vt:lpstr>Obrazec!Področje_tiskanja</vt:lpstr>
      <vt:lpstr>'Priključek P-1150_DN65_GD'!Področje_tiskanja</vt:lpstr>
      <vt:lpstr>'Priključek P-305_DN65_GD'!Področje_tiskanja</vt:lpstr>
      <vt:lpstr>Rekapitulacija_VO_GD!Področje_tiskanja</vt:lpstr>
      <vt:lpstr>'Rekapitulacija_VO_GD (2)'!Področje_tiskanja</vt:lpstr>
      <vt:lpstr>'Vrocevod_T-800_DN200_GD (2)'!Področje_tiskanja</vt:lpstr>
      <vt:lpstr>'Vrocevod_T-800_DN250_GD (2)'!Področje_tiskanja</vt:lpstr>
      <vt:lpstr>'Vrocevod_T-805_DN200_GD (2)'!Področje_tiskanja</vt:lpstr>
      <vt:lpstr>GD_P4864!Tiskanje_naslovov</vt:lpstr>
      <vt:lpstr>'JA 184'!Tiskanje_naslovov</vt:lpstr>
      <vt:lpstr>'JA 195'!Tiskanje_naslovov</vt:lpstr>
      <vt:lpstr>'Kineta 3 (JA195)'!Tiskanje_naslovov</vt:lpstr>
      <vt:lpstr>'Kineta 4 (City park)'!Tiskanje_naslovov</vt:lpstr>
      <vt:lpstr>'Kineta 4 (JA195)'!Tiskanje_naslovov</vt:lpstr>
      <vt:lpstr>'Kineta 5 (Creatina)'!Tiskanje_naslovov</vt:lpstr>
      <vt:lpstr>'Priključek P-1150_DN65_GD'!Tiskanje_naslovov</vt:lpstr>
      <vt:lpstr>'Priključek P-305_DN65_GD'!Tiskanje_naslovov</vt:lpstr>
      <vt:lpstr>'Vrocevod_T-800_DN200_GD (2)'!Tiskanje_naslovov</vt:lpstr>
      <vt:lpstr>'Vrocevod_T-800_DN250_GD (2)'!Tiskanje_naslovov</vt:lpstr>
      <vt:lpstr>'Vrocevod_T-805_DN200_GD (2)'!Tiskanje_naslovov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Loti Windschnurer</cp:lastModifiedBy>
  <cp:lastPrinted>2025-11-20T09:08:38Z</cp:lastPrinted>
  <dcterms:created xsi:type="dcterms:W3CDTF">1999-05-03T05:58:28Z</dcterms:created>
  <dcterms:modified xsi:type="dcterms:W3CDTF">2025-12-18T09:48:24Z</dcterms:modified>
</cp:coreProperties>
</file>